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川村 弥生\Desktop\HARUKA\HARUKA売上高\"/>
    </mc:Choice>
  </mc:AlternateContent>
  <bookViews>
    <workbookView xWindow="0" yWindow="0" windowWidth="20490" windowHeight="7770" activeTab="11"/>
  </bookViews>
  <sheets>
    <sheet name="1" sheetId="3" r:id="rId1"/>
    <sheet name="2" sheetId="1" r:id="rId2"/>
    <sheet name="3" sheetId="4" r:id="rId3"/>
    <sheet name="4" sheetId="5" r:id="rId4"/>
    <sheet name="5" sheetId="6" r:id="rId5"/>
    <sheet name="6" sheetId="8" r:id="rId6"/>
    <sheet name="7" sheetId="9" r:id="rId7"/>
    <sheet name="8" sheetId="10" r:id="rId8"/>
    <sheet name="9" sheetId="11" r:id="rId9"/>
    <sheet name="10" sheetId="21" r:id="rId10"/>
    <sheet name="11" sheetId="22" r:id="rId11"/>
    <sheet name="12" sheetId="23" r:id="rId12"/>
    <sheet name="Sheet7" sheetId="7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8" l="1"/>
  <c r="D33" i="8"/>
  <c r="AC30" i="10" l="1"/>
  <c r="I35" i="10"/>
  <c r="K35" i="10"/>
  <c r="AB20" i="23" l="1"/>
  <c r="AB20" i="22"/>
  <c r="AB20" i="21"/>
  <c r="AB20" i="11"/>
  <c r="AB20" i="10"/>
  <c r="AB20" i="9"/>
  <c r="AB20" i="8"/>
  <c r="AB20" i="6"/>
  <c r="AB20" i="5"/>
  <c r="AB20" i="4"/>
  <c r="AB20" i="3"/>
  <c r="AC20" i="3" s="1"/>
  <c r="AC19" i="3"/>
  <c r="AC18" i="3"/>
  <c r="AC17" i="3"/>
  <c r="AC16" i="3"/>
  <c r="AC15" i="3"/>
  <c r="AC14" i="3"/>
  <c r="AC13" i="3"/>
  <c r="AB20" i="1"/>
  <c r="AB7" i="3" l="1"/>
  <c r="AB7" i="23"/>
  <c r="AB7" i="22"/>
  <c r="AB7" i="21"/>
  <c r="AB7" i="11"/>
  <c r="AB7" i="10"/>
  <c r="AB7" i="9"/>
  <c r="AB7" i="8"/>
  <c r="AB7" i="6"/>
  <c r="AB7" i="5"/>
  <c r="AB7" i="4"/>
  <c r="AB7" i="1"/>
  <c r="D14" i="3" l="1"/>
  <c r="D33" i="6"/>
  <c r="D34" i="6"/>
  <c r="D26" i="5"/>
  <c r="D4" i="4" l="1"/>
  <c r="F4" i="4" s="1"/>
  <c r="D5" i="4"/>
  <c r="F5" i="4" s="1"/>
  <c r="D6" i="4"/>
  <c r="F6" i="4" s="1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34" i="4"/>
  <c r="F34" i="4" s="1"/>
  <c r="C35" i="4"/>
  <c r="E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D4" i="23"/>
  <c r="F4" i="23" s="1"/>
  <c r="D5" i="23"/>
  <c r="F5" i="23" s="1"/>
  <c r="D6" i="23"/>
  <c r="F6" i="23" s="1"/>
  <c r="D7" i="23"/>
  <c r="F7" i="23" s="1"/>
  <c r="D8" i="23"/>
  <c r="F8" i="23" s="1"/>
  <c r="D9" i="23"/>
  <c r="F9" i="23" s="1"/>
  <c r="D10" i="23"/>
  <c r="F10" i="23" s="1"/>
  <c r="D11" i="23"/>
  <c r="F11" i="23" s="1"/>
  <c r="D12" i="23"/>
  <c r="F12" i="23" s="1"/>
  <c r="D13" i="23"/>
  <c r="F13" i="23" s="1"/>
  <c r="D14" i="23"/>
  <c r="F14" i="23" s="1"/>
  <c r="D15" i="23"/>
  <c r="F15" i="23" s="1"/>
  <c r="D16" i="23"/>
  <c r="F16" i="23" s="1"/>
  <c r="D17" i="23"/>
  <c r="F17" i="23" s="1"/>
  <c r="D18" i="23"/>
  <c r="F18" i="23" s="1"/>
  <c r="D19" i="23"/>
  <c r="F19" i="23" s="1"/>
  <c r="D20" i="23"/>
  <c r="F20" i="23" s="1"/>
  <c r="D21" i="23"/>
  <c r="F21" i="23" s="1"/>
  <c r="D22" i="23"/>
  <c r="F22" i="23" s="1"/>
  <c r="D23" i="23"/>
  <c r="F23" i="23" s="1"/>
  <c r="D24" i="23"/>
  <c r="F24" i="23" s="1"/>
  <c r="D25" i="23"/>
  <c r="F25" i="23" s="1"/>
  <c r="D26" i="23"/>
  <c r="F26" i="23" s="1"/>
  <c r="D27" i="23"/>
  <c r="F27" i="23" s="1"/>
  <c r="D28" i="23"/>
  <c r="F28" i="23" s="1"/>
  <c r="D29" i="23"/>
  <c r="F29" i="23" s="1"/>
  <c r="D30" i="23"/>
  <c r="F30" i="23" s="1"/>
  <c r="D31" i="23"/>
  <c r="F31" i="23" s="1"/>
  <c r="D32" i="23"/>
  <c r="F32" i="23" s="1"/>
  <c r="D33" i="23"/>
  <c r="F33" i="23" s="1"/>
  <c r="D34" i="23"/>
  <c r="F34" i="23" s="1"/>
  <c r="C35" i="23"/>
  <c r="E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U35" i="23"/>
  <c r="V35" i="23"/>
  <c r="W35" i="23"/>
  <c r="X35" i="23"/>
  <c r="Y35" i="23"/>
  <c r="D4" i="22"/>
  <c r="F4" i="22" s="1"/>
  <c r="D5" i="22"/>
  <c r="F5" i="22" s="1"/>
  <c r="D6" i="22"/>
  <c r="F6" i="22" s="1"/>
  <c r="D7" i="22"/>
  <c r="F7" i="22" s="1"/>
  <c r="D8" i="22"/>
  <c r="F8" i="22" s="1"/>
  <c r="D9" i="22"/>
  <c r="F9" i="22" s="1"/>
  <c r="D10" i="22"/>
  <c r="F10" i="22" s="1"/>
  <c r="D11" i="22"/>
  <c r="F11" i="22" s="1"/>
  <c r="D12" i="22"/>
  <c r="F12" i="22" s="1"/>
  <c r="D13" i="22"/>
  <c r="F13" i="22" s="1"/>
  <c r="D14" i="22"/>
  <c r="F14" i="22" s="1"/>
  <c r="D15" i="22"/>
  <c r="F15" i="22" s="1"/>
  <c r="D16" i="22"/>
  <c r="F16" i="22" s="1"/>
  <c r="D17" i="22"/>
  <c r="F17" i="22" s="1"/>
  <c r="D18" i="22"/>
  <c r="F18" i="22" s="1"/>
  <c r="D19" i="22"/>
  <c r="F19" i="22" s="1"/>
  <c r="D20" i="22"/>
  <c r="F20" i="22" s="1"/>
  <c r="D21" i="22"/>
  <c r="F21" i="22" s="1"/>
  <c r="D22" i="22"/>
  <c r="F22" i="22" s="1"/>
  <c r="D23" i="22"/>
  <c r="F23" i="22" s="1"/>
  <c r="D24" i="22"/>
  <c r="F24" i="22" s="1"/>
  <c r="D25" i="22"/>
  <c r="F25" i="22" s="1"/>
  <c r="D26" i="22"/>
  <c r="F26" i="22" s="1"/>
  <c r="D27" i="22"/>
  <c r="F27" i="22" s="1"/>
  <c r="D28" i="22"/>
  <c r="F28" i="22" s="1"/>
  <c r="D29" i="22"/>
  <c r="F29" i="22" s="1"/>
  <c r="D30" i="22"/>
  <c r="F30" i="22" s="1"/>
  <c r="D31" i="22"/>
  <c r="F31" i="22" s="1"/>
  <c r="D32" i="22"/>
  <c r="F32" i="22" s="1"/>
  <c r="D33" i="22"/>
  <c r="F33" i="22" s="1"/>
  <c r="D34" i="22"/>
  <c r="F34" i="22" s="1"/>
  <c r="C35" i="22"/>
  <c r="E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X35" i="22"/>
  <c r="Y35" i="22"/>
  <c r="D4" i="21"/>
  <c r="F4" i="21" s="1"/>
  <c r="D5" i="21"/>
  <c r="F5" i="21" s="1"/>
  <c r="D6" i="21"/>
  <c r="F6" i="21" s="1"/>
  <c r="D7" i="21"/>
  <c r="F7" i="21" s="1"/>
  <c r="D8" i="21"/>
  <c r="F8" i="21" s="1"/>
  <c r="D9" i="21"/>
  <c r="F9" i="21" s="1"/>
  <c r="D10" i="21"/>
  <c r="F10" i="21" s="1"/>
  <c r="D11" i="21"/>
  <c r="F11" i="21" s="1"/>
  <c r="D12" i="21"/>
  <c r="F12" i="21" s="1"/>
  <c r="D13" i="21"/>
  <c r="F13" i="21" s="1"/>
  <c r="D14" i="21"/>
  <c r="F14" i="21" s="1"/>
  <c r="D15" i="21"/>
  <c r="F15" i="21" s="1"/>
  <c r="D16" i="21"/>
  <c r="F16" i="21" s="1"/>
  <c r="D17" i="21"/>
  <c r="F17" i="21" s="1"/>
  <c r="D18" i="21"/>
  <c r="F18" i="21" s="1"/>
  <c r="D19" i="21"/>
  <c r="F19" i="21" s="1"/>
  <c r="D20" i="21"/>
  <c r="F20" i="21" s="1"/>
  <c r="D21" i="21"/>
  <c r="F21" i="21" s="1"/>
  <c r="D22" i="21"/>
  <c r="F22" i="21" s="1"/>
  <c r="D23" i="21"/>
  <c r="F23" i="21" s="1"/>
  <c r="D24" i="21"/>
  <c r="F24" i="21" s="1"/>
  <c r="D25" i="21"/>
  <c r="F25" i="21" s="1"/>
  <c r="D26" i="21"/>
  <c r="F26" i="21" s="1"/>
  <c r="D27" i="21"/>
  <c r="F27" i="21" s="1"/>
  <c r="D28" i="21"/>
  <c r="F28" i="21" s="1"/>
  <c r="D29" i="21"/>
  <c r="F29" i="21" s="1"/>
  <c r="D30" i="21"/>
  <c r="F30" i="21" s="1"/>
  <c r="D31" i="21"/>
  <c r="F31" i="21" s="1"/>
  <c r="D32" i="21"/>
  <c r="F32" i="21" s="1"/>
  <c r="D33" i="21"/>
  <c r="F33" i="21" s="1"/>
  <c r="D34" i="21"/>
  <c r="F34" i="21" s="1"/>
  <c r="C35" i="21"/>
  <c r="E35" i="21"/>
  <c r="G35" i="21"/>
  <c r="H35" i="21"/>
  <c r="I35" i="21"/>
  <c r="J35" i="21"/>
  <c r="K35" i="21"/>
  <c r="L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D4" i="11"/>
  <c r="F4" i="11" s="1"/>
  <c r="D5" i="11"/>
  <c r="F5" i="11" s="1"/>
  <c r="D6" i="11"/>
  <c r="F6" i="11" s="1"/>
  <c r="D7" i="11"/>
  <c r="F7" i="11" s="1"/>
  <c r="D8" i="11"/>
  <c r="F8" i="11" s="1"/>
  <c r="D9" i="11"/>
  <c r="F9" i="11" s="1"/>
  <c r="D10" i="11"/>
  <c r="F10" i="11" s="1"/>
  <c r="D11" i="11"/>
  <c r="F11" i="11" s="1"/>
  <c r="D12" i="11"/>
  <c r="F12" i="11" s="1"/>
  <c r="D13" i="11"/>
  <c r="F13" i="11" s="1"/>
  <c r="D14" i="11"/>
  <c r="F14" i="11" s="1"/>
  <c r="D15" i="11"/>
  <c r="F15" i="11" s="1"/>
  <c r="D16" i="11"/>
  <c r="F16" i="11" s="1"/>
  <c r="D17" i="11"/>
  <c r="F17" i="11" s="1"/>
  <c r="D18" i="11"/>
  <c r="F18" i="11" s="1"/>
  <c r="D19" i="11"/>
  <c r="F19" i="11" s="1"/>
  <c r="D20" i="11"/>
  <c r="F20" i="11" s="1"/>
  <c r="D21" i="11"/>
  <c r="F21" i="11" s="1"/>
  <c r="D22" i="11"/>
  <c r="F22" i="11" s="1"/>
  <c r="D23" i="11"/>
  <c r="F23" i="11" s="1"/>
  <c r="D24" i="11"/>
  <c r="F24" i="11" s="1"/>
  <c r="D25" i="11"/>
  <c r="F25" i="11" s="1"/>
  <c r="D26" i="11"/>
  <c r="F26" i="11" s="1"/>
  <c r="D27" i="11"/>
  <c r="F27" i="11" s="1"/>
  <c r="D28" i="11"/>
  <c r="F28" i="11" s="1"/>
  <c r="D29" i="11"/>
  <c r="F29" i="11" s="1"/>
  <c r="D30" i="11"/>
  <c r="F30" i="11" s="1"/>
  <c r="D31" i="11"/>
  <c r="F31" i="11" s="1"/>
  <c r="D32" i="11"/>
  <c r="F32" i="11" s="1"/>
  <c r="D33" i="11"/>
  <c r="F33" i="11" s="1"/>
  <c r="D34" i="11"/>
  <c r="F34" i="11" s="1"/>
  <c r="C35" i="11"/>
  <c r="E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D4" i="10"/>
  <c r="F4" i="10" s="1"/>
  <c r="D5" i="10"/>
  <c r="F5" i="10" s="1"/>
  <c r="D6" i="10"/>
  <c r="F6" i="10" s="1"/>
  <c r="D7" i="10"/>
  <c r="F7" i="10" s="1"/>
  <c r="D8" i="10"/>
  <c r="F8" i="10" s="1"/>
  <c r="D9" i="10"/>
  <c r="F9" i="10" s="1"/>
  <c r="D10" i="10"/>
  <c r="F10" i="10" s="1"/>
  <c r="D11" i="10"/>
  <c r="F11" i="10" s="1"/>
  <c r="D12" i="10"/>
  <c r="F12" i="10" s="1"/>
  <c r="D13" i="10"/>
  <c r="F13" i="10" s="1"/>
  <c r="D14" i="10"/>
  <c r="F14" i="10" s="1"/>
  <c r="D15" i="10"/>
  <c r="F15" i="10" s="1"/>
  <c r="D16" i="10"/>
  <c r="F16" i="10" s="1"/>
  <c r="D17" i="10"/>
  <c r="F17" i="10" s="1"/>
  <c r="D18" i="10"/>
  <c r="F18" i="10" s="1"/>
  <c r="D19" i="10"/>
  <c r="F19" i="10" s="1"/>
  <c r="D20" i="10"/>
  <c r="F20" i="10" s="1"/>
  <c r="D21" i="10"/>
  <c r="F21" i="10" s="1"/>
  <c r="D22" i="10"/>
  <c r="F22" i="10" s="1"/>
  <c r="D23" i="10"/>
  <c r="F23" i="10" s="1"/>
  <c r="D24" i="10"/>
  <c r="F24" i="10" s="1"/>
  <c r="D25" i="10"/>
  <c r="F25" i="10" s="1"/>
  <c r="D26" i="10"/>
  <c r="F26" i="10" s="1"/>
  <c r="D27" i="10"/>
  <c r="F27" i="10" s="1"/>
  <c r="D28" i="10"/>
  <c r="F28" i="10" s="1"/>
  <c r="D29" i="10"/>
  <c r="F29" i="10" s="1"/>
  <c r="D30" i="10"/>
  <c r="F30" i="10" s="1"/>
  <c r="D31" i="10"/>
  <c r="F31" i="10" s="1"/>
  <c r="D32" i="10"/>
  <c r="F32" i="10" s="1"/>
  <c r="D33" i="10"/>
  <c r="F33" i="10" s="1"/>
  <c r="F34" i="10"/>
  <c r="C35" i="10"/>
  <c r="E35" i="10"/>
  <c r="G35" i="10"/>
  <c r="H35" i="10"/>
  <c r="J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D4" i="9"/>
  <c r="F4" i="9" s="1"/>
  <c r="D5" i="9"/>
  <c r="F5" i="9" s="1"/>
  <c r="D6" i="9"/>
  <c r="F6" i="9" s="1"/>
  <c r="D7" i="9"/>
  <c r="F7" i="9" s="1"/>
  <c r="D8" i="9"/>
  <c r="F8" i="9"/>
  <c r="D9" i="9"/>
  <c r="F9" i="9" s="1"/>
  <c r="D10" i="9"/>
  <c r="F10" i="9" s="1"/>
  <c r="D11" i="9"/>
  <c r="F11" i="9" s="1"/>
  <c r="D12" i="9"/>
  <c r="F12" i="9" s="1"/>
  <c r="D13" i="9"/>
  <c r="F13" i="9" s="1"/>
  <c r="D14" i="9"/>
  <c r="F14" i="9" s="1"/>
  <c r="D15" i="9"/>
  <c r="F15" i="9" s="1"/>
  <c r="D16" i="9"/>
  <c r="F16" i="9" s="1"/>
  <c r="D17" i="9"/>
  <c r="F17" i="9" s="1"/>
  <c r="D18" i="9"/>
  <c r="F18" i="9" s="1"/>
  <c r="D19" i="9"/>
  <c r="F19" i="9" s="1"/>
  <c r="D20" i="9"/>
  <c r="F20" i="9" s="1"/>
  <c r="D21" i="9"/>
  <c r="F21" i="9" s="1"/>
  <c r="D22" i="9"/>
  <c r="F22" i="9" s="1"/>
  <c r="D23" i="9"/>
  <c r="F23" i="9" s="1"/>
  <c r="D24" i="9"/>
  <c r="F24" i="9" s="1"/>
  <c r="D25" i="9"/>
  <c r="F25" i="9" s="1"/>
  <c r="D26" i="9"/>
  <c r="F26" i="9" s="1"/>
  <c r="D27" i="9"/>
  <c r="F27" i="9" s="1"/>
  <c r="D28" i="9"/>
  <c r="F28" i="9" s="1"/>
  <c r="D29" i="9"/>
  <c r="F29" i="9" s="1"/>
  <c r="D30" i="9"/>
  <c r="F30" i="9" s="1"/>
  <c r="D31" i="9"/>
  <c r="F31" i="9" s="1"/>
  <c r="D32" i="9"/>
  <c r="F32" i="9" s="1"/>
  <c r="D33" i="9"/>
  <c r="F33" i="9" s="1"/>
  <c r="D34" i="9"/>
  <c r="F34" i="9" s="1"/>
  <c r="C35" i="9"/>
  <c r="E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D4" i="8"/>
  <c r="F4" i="8" s="1"/>
  <c r="D5" i="8"/>
  <c r="F5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16" i="8"/>
  <c r="F16" i="8" s="1"/>
  <c r="D17" i="8"/>
  <c r="F17" i="8" s="1"/>
  <c r="D18" i="8"/>
  <c r="F18" i="8" s="1"/>
  <c r="D19" i="8"/>
  <c r="F19" i="8" s="1"/>
  <c r="D20" i="8"/>
  <c r="F20" i="8" s="1"/>
  <c r="D21" i="8"/>
  <c r="F21" i="8" s="1"/>
  <c r="D22" i="8"/>
  <c r="F22" i="8" s="1"/>
  <c r="D23" i="8"/>
  <c r="F23" i="8" s="1"/>
  <c r="D24" i="8"/>
  <c r="F24" i="8" s="1"/>
  <c r="D25" i="8"/>
  <c r="F25" i="8" s="1"/>
  <c r="D26" i="8"/>
  <c r="F26" i="8" s="1"/>
  <c r="D27" i="8"/>
  <c r="F27" i="8" s="1"/>
  <c r="D28" i="8"/>
  <c r="F28" i="8" s="1"/>
  <c r="D29" i="8"/>
  <c r="F29" i="8" s="1"/>
  <c r="D30" i="8"/>
  <c r="F30" i="8" s="1"/>
  <c r="D31" i="8"/>
  <c r="F31" i="8" s="1"/>
  <c r="F32" i="8"/>
  <c r="F33" i="8"/>
  <c r="D34" i="8"/>
  <c r="F34" i="8" s="1"/>
  <c r="C35" i="8"/>
  <c r="E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D4" i="6"/>
  <c r="F4" i="6" s="1"/>
  <c r="D5" i="6"/>
  <c r="F5" i="6" s="1"/>
  <c r="D6" i="6"/>
  <c r="F6" i="6" s="1"/>
  <c r="D7" i="6"/>
  <c r="F7" i="6" s="1"/>
  <c r="D8" i="6"/>
  <c r="F8" i="6" s="1"/>
  <c r="D9" i="6"/>
  <c r="F9" i="6" s="1"/>
  <c r="D10" i="6"/>
  <c r="F10" i="6" s="1"/>
  <c r="D11" i="6"/>
  <c r="F11" i="6" s="1"/>
  <c r="D12" i="6"/>
  <c r="F12" i="6" s="1"/>
  <c r="D13" i="6"/>
  <c r="F13" i="6" s="1"/>
  <c r="D14" i="6"/>
  <c r="F14" i="6" s="1"/>
  <c r="D15" i="6"/>
  <c r="F15" i="6" s="1"/>
  <c r="D16" i="6"/>
  <c r="F16" i="6" s="1"/>
  <c r="D17" i="6"/>
  <c r="F17" i="6" s="1"/>
  <c r="D18" i="6"/>
  <c r="F18" i="6" s="1"/>
  <c r="D19" i="6"/>
  <c r="F19" i="6" s="1"/>
  <c r="D20" i="6"/>
  <c r="F20" i="6" s="1"/>
  <c r="D21" i="6"/>
  <c r="F21" i="6" s="1"/>
  <c r="D22" i="6"/>
  <c r="F22" i="6" s="1"/>
  <c r="D23" i="6"/>
  <c r="F23" i="6" s="1"/>
  <c r="D24" i="6"/>
  <c r="F24" i="6" s="1"/>
  <c r="D25" i="6"/>
  <c r="F25" i="6" s="1"/>
  <c r="D26" i="6"/>
  <c r="F26" i="6" s="1"/>
  <c r="D27" i="6"/>
  <c r="F27" i="6" s="1"/>
  <c r="D28" i="6"/>
  <c r="F28" i="6" s="1"/>
  <c r="D29" i="6"/>
  <c r="F29" i="6" s="1"/>
  <c r="D30" i="6"/>
  <c r="F30" i="6" s="1"/>
  <c r="D31" i="6"/>
  <c r="F31" i="6" s="1"/>
  <c r="D32" i="6"/>
  <c r="F32" i="6" s="1"/>
  <c r="F33" i="6"/>
  <c r="F34" i="6"/>
  <c r="C35" i="6"/>
  <c r="E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D4" i="5"/>
  <c r="F4" i="5" s="1"/>
  <c r="D5" i="5"/>
  <c r="F5" i="5" s="1"/>
  <c r="D6" i="5"/>
  <c r="F6" i="5" s="1"/>
  <c r="D7" i="5"/>
  <c r="F7" i="5" s="1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F26" i="5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C35" i="5"/>
  <c r="E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D35" i="4" l="1"/>
  <c r="D35" i="11"/>
  <c r="F35" i="21"/>
  <c r="AB22" i="21" s="1"/>
  <c r="D35" i="6"/>
  <c r="D35" i="9"/>
  <c r="F35" i="23"/>
  <c r="AB22" i="23" s="1"/>
  <c r="F35" i="6"/>
  <c r="AB22" i="6" s="1"/>
  <c r="F35" i="10"/>
  <c r="AB22" i="10" s="1"/>
  <c r="F35" i="11"/>
  <c r="AB22" i="11" s="1"/>
  <c r="F35" i="22"/>
  <c r="AB22" i="22" s="1"/>
  <c r="F35" i="5"/>
  <c r="AB22" i="5" s="1"/>
  <c r="F35" i="8"/>
  <c r="AB22" i="8" s="1"/>
  <c r="F35" i="9"/>
  <c r="AB22" i="9" s="1"/>
  <c r="F35" i="4"/>
  <c r="AB22" i="4" s="1"/>
  <c r="D35" i="8"/>
  <c r="D35" i="21"/>
  <c r="D35" i="22"/>
  <c r="D35" i="5"/>
  <c r="D35" i="10"/>
  <c r="D35" i="23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E35" i="1"/>
  <c r="C35" i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  <c r="D4" i="1"/>
  <c r="AC17" i="6" l="1"/>
  <c r="AC20" i="6"/>
  <c r="AC22" i="6"/>
  <c r="AC13" i="6"/>
  <c r="AC18" i="6"/>
  <c r="AC15" i="6"/>
  <c r="AC16" i="6"/>
  <c r="AC19" i="6"/>
  <c r="AB23" i="6"/>
  <c r="AC23" i="6" s="1"/>
  <c r="AC17" i="5"/>
  <c r="AC14" i="5"/>
  <c r="AC18" i="5"/>
  <c r="AC20" i="5"/>
  <c r="AC22" i="5"/>
  <c r="AB23" i="5"/>
  <c r="AC23" i="5" s="1"/>
  <c r="AC13" i="5"/>
  <c r="AC15" i="5"/>
  <c r="AC16" i="5"/>
  <c r="AC19" i="5"/>
  <c r="AC17" i="4"/>
  <c r="AC20" i="4"/>
  <c r="AC14" i="4"/>
  <c r="AC15" i="4"/>
  <c r="AC18" i="4"/>
  <c r="AC19" i="4"/>
  <c r="AC13" i="4"/>
  <c r="AC16" i="4"/>
  <c r="AC22" i="4"/>
  <c r="AB23" i="4"/>
  <c r="AC23" i="4" s="1"/>
  <c r="AC17" i="23"/>
  <c r="AC20" i="23"/>
  <c r="AC22" i="23"/>
  <c r="AC14" i="23"/>
  <c r="AC13" i="23"/>
  <c r="AC18" i="23"/>
  <c r="AC15" i="23"/>
  <c r="AC16" i="23"/>
  <c r="AC19" i="23"/>
  <c r="AB23" i="23"/>
  <c r="AC23" i="23" s="1"/>
  <c r="AC17" i="22"/>
  <c r="AC18" i="22"/>
  <c r="AC14" i="22"/>
  <c r="AC20" i="22"/>
  <c r="AC22" i="22"/>
  <c r="AC13" i="22"/>
  <c r="AB23" i="22"/>
  <c r="AC23" i="22" s="1"/>
  <c r="AC15" i="22"/>
  <c r="AC16" i="22"/>
  <c r="AC19" i="22"/>
  <c r="AC17" i="21"/>
  <c r="AC18" i="21"/>
  <c r="AC14" i="21"/>
  <c r="AC20" i="21"/>
  <c r="AC15" i="21"/>
  <c r="AC16" i="21"/>
  <c r="AB23" i="21"/>
  <c r="AC23" i="21" s="1"/>
  <c r="AC19" i="21"/>
  <c r="AC13" i="21"/>
  <c r="AC22" i="21"/>
  <c r="AC17" i="11"/>
  <c r="AC18" i="11"/>
  <c r="AC20" i="11"/>
  <c r="AC22" i="11"/>
  <c r="AC13" i="11"/>
  <c r="AB23" i="11"/>
  <c r="AC23" i="11" s="1"/>
  <c r="AC14" i="11"/>
  <c r="AC19" i="11"/>
  <c r="AC15" i="11"/>
  <c r="AC16" i="11"/>
  <c r="AC17" i="10"/>
  <c r="AC14" i="10"/>
  <c r="AC18" i="10"/>
  <c r="AC20" i="10"/>
  <c r="AB23" i="10"/>
  <c r="AC23" i="10" s="1"/>
  <c r="AC22" i="10"/>
  <c r="AC15" i="10"/>
  <c r="AC16" i="10"/>
  <c r="AC19" i="10"/>
  <c r="AC13" i="10"/>
  <c r="AC17" i="9"/>
  <c r="AC14" i="9"/>
  <c r="AC16" i="9"/>
  <c r="AC19" i="9"/>
  <c r="AC22" i="9"/>
  <c r="AC18" i="9"/>
  <c r="AC13" i="9"/>
  <c r="AC15" i="9"/>
  <c r="AC20" i="9"/>
  <c r="AB23" i="9"/>
  <c r="AC17" i="8"/>
  <c r="AC14" i="8"/>
  <c r="AC20" i="8"/>
  <c r="AC19" i="8"/>
  <c r="AC16" i="8"/>
  <c r="AC22" i="8"/>
  <c r="AC13" i="8"/>
  <c r="AC15" i="8"/>
  <c r="AB23" i="8"/>
  <c r="AC18" i="8"/>
  <c r="D35" i="1"/>
  <c r="F4" i="1"/>
  <c r="F35" i="1" s="1"/>
  <c r="AB22" i="1" s="1"/>
  <c r="D34" i="3"/>
  <c r="F34" i="3" s="1"/>
  <c r="D33" i="3"/>
  <c r="F33" i="3" s="1"/>
  <c r="D32" i="3"/>
  <c r="F32" i="3" s="1"/>
  <c r="D31" i="3"/>
  <c r="F31" i="3" s="1"/>
  <c r="D30" i="3"/>
  <c r="F30" i="3" s="1"/>
  <c r="D29" i="3"/>
  <c r="F29" i="3" s="1"/>
  <c r="D28" i="3"/>
  <c r="F28" i="3" s="1"/>
  <c r="D27" i="3"/>
  <c r="F27" i="3" s="1"/>
  <c r="D26" i="3"/>
  <c r="F26" i="3" s="1"/>
  <c r="D25" i="3"/>
  <c r="F25" i="3" s="1"/>
  <c r="D24" i="3"/>
  <c r="F24" i="3" s="1"/>
  <c r="D23" i="3"/>
  <c r="F23" i="3" s="1"/>
  <c r="D22" i="3"/>
  <c r="F22" i="3" s="1"/>
  <c r="D21" i="3"/>
  <c r="F21" i="3" s="1"/>
  <c r="D20" i="3"/>
  <c r="F20" i="3" s="1"/>
  <c r="D19" i="3"/>
  <c r="F19" i="3" s="1"/>
  <c r="D18" i="3"/>
  <c r="F18" i="3" s="1"/>
  <c r="D17" i="3"/>
  <c r="F17" i="3" s="1"/>
  <c r="D16" i="3"/>
  <c r="F16" i="3" s="1"/>
  <c r="D15" i="3"/>
  <c r="F15" i="3" s="1"/>
  <c r="F14" i="3"/>
  <c r="D13" i="3"/>
  <c r="F13" i="3" s="1"/>
  <c r="D12" i="3"/>
  <c r="F12" i="3" s="1"/>
  <c r="D11" i="3"/>
  <c r="F11" i="3" s="1"/>
  <c r="D10" i="3"/>
  <c r="F10" i="3" s="1"/>
  <c r="D9" i="3"/>
  <c r="F9" i="3" s="1"/>
  <c r="D8" i="3"/>
  <c r="F8" i="3" s="1"/>
  <c r="D7" i="3"/>
  <c r="F7" i="3" s="1"/>
  <c r="D6" i="3"/>
  <c r="F6" i="3" s="1"/>
  <c r="D5" i="3"/>
  <c r="F5" i="3" s="1"/>
  <c r="D4" i="3"/>
  <c r="F4" i="3" s="1"/>
  <c r="C35" i="3"/>
  <c r="E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AB23" i="3" l="1"/>
  <c r="AC23" i="3" s="1"/>
  <c r="AC22" i="3"/>
  <c r="AB25" i="1"/>
  <c r="AB25" i="4" s="1"/>
  <c r="AB25" i="5" s="1"/>
  <c r="AB25" i="6" s="1"/>
  <c r="AB25" i="8" s="1"/>
  <c r="AB25" i="9" s="1"/>
  <c r="AB25" i="10" s="1"/>
  <c r="AB25" i="11" s="1"/>
  <c r="AB25" i="21" s="1"/>
  <c r="AB25" i="22" s="1"/>
  <c r="AB25" i="23" s="1"/>
  <c r="AC18" i="1"/>
  <c r="AC14" i="1"/>
  <c r="AC16" i="1"/>
  <c r="AC19" i="1"/>
  <c r="AC17" i="1"/>
  <c r="AC13" i="1"/>
  <c r="AC22" i="1"/>
  <c r="AC15" i="1"/>
  <c r="AC20" i="1"/>
  <c r="AB23" i="1"/>
  <c r="AC23" i="9"/>
  <c r="AC23" i="8"/>
  <c r="F35" i="3"/>
  <c r="D35" i="3"/>
  <c r="AC23" i="1" l="1"/>
  <c r="AB26" i="1"/>
  <c r="AB26" i="4" s="1"/>
  <c r="AB26" i="5" s="1"/>
  <c r="AB26" i="6" s="1"/>
  <c r="AB26" i="8" s="1"/>
  <c r="AB26" i="9" s="1"/>
  <c r="AB26" i="10" s="1"/>
  <c r="AB26" i="11" s="1"/>
  <c r="AB26" i="21" s="1"/>
  <c r="AB26" i="22" s="1"/>
  <c r="AB26" i="23" s="1"/>
</calcChain>
</file>

<file path=xl/sharedStrings.xml><?xml version="1.0" encoding="utf-8"?>
<sst xmlns="http://schemas.openxmlformats.org/spreadsheetml/2006/main" count="930" uniqueCount="58">
  <si>
    <t>日付</t>
    <rPh sb="0" eb="2">
      <t>ヒヅケ</t>
    </rPh>
    <phoneticPr fontId="1"/>
  </si>
  <si>
    <t>曜日</t>
    <rPh sb="0" eb="2">
      <t>ヨウビ</t>
    </rPh>
    <phoneticPr fontId="1"/>
  </si>
  <si>
    <t>客数</t>
    <rPh sb="0" eb="2">
      <t>キャクスウ</t>
    </rPh>
    <phoneticPr fontId="1"/>
  </si>
  <si>
    <t>パーマ</t>
    <phoneticPr fontId="1"/>
  </si>
  <si>
    <t>技術（円）</t>
    <rPh sb="0" eb="2">
      <t>ギジュツ</t>
    </rPh>
    <rPh sb="3" eb="4">
      <t>エン</t>
    </rPh>
    <phoneticPr fontId="1"/>
  </si>
  <si>
    <t>関連（円）</t>
    <rPh sb="0" eb="2">
      <t>カンレン</t>
    </rPh>
    <rPh sb="3" eb="4">
      <t>エン</t>
    </rPh>
    <phoneticPr fontId="1"/>
  </si>
  <si>
    <t>TOTAL（円）</t>
    <rPh sb="6" eb="7">
      <t>エン</t>
    </rPh>
    <phoneticPr fontId="1"/>
  </si>
  <si>
    <t>人数</t>
    <rPh sb="0" eb="2">
      <t>ニンズウ</t>
    </rPh>
    <phoneticPr fontId="1"/>
  </si>
  <si>
    <t>カラー</t>
    <phoneticPr fontId="1"/>
  </si>
  <si>
    <t>カット</t>
    <phoneticPr fontId="1"/>
  </si>
  <si>
    <t>セット</t>
    <phoneticPr fontId="1"/>
  </si>
  <si>
    <t>TR</t>
    <phoneticPr fontId="1"/>
  </si>
  <si>
    <t>エステ</t>
    <phoneticPr fontId="1"/>
  </si>
  <si>
    <t>まつ毛</t>
    <rPh sb="2" eb="3">
      <t>ゲ</t>
    </rPh>
    <phoneticPr fontId="1"/>
  </si>
  <si>
    <t>ネイル</t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</si>
  <si>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</si>
  <si>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</si>
  <si>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日</t>
  </si>
  <si>
    <t>月</t>
  </si>
  <si>
    <t>火</t>
  </si>
  <si>
    <t>水</t>
  </si>
  <si>
    <t>木</t>
  </si>
  <si>
    <t>金</t>
  </si>
  <si>
    <t>土</t>
  </si>
  <si>
    <t>月</t>
    <rPh sb="0" eb="1">
      <t>ガツ</t>
    </rPh>
    <phoneticPr fontId="1"/>
  </si>
  <si>
    <t>木</t>
    <phoneticPr fontId="1"/>
  </si>
  <si>
    <t>月</t>
    <phoneticPr fontId="1"/>
  </si>
  <si>
    <t>土</t>
    <phoneticPr fontId="1"/>
  </si>
  <si>
    <t>火</t>
    <phoneticPr fontId="1"/>
  </si>
  <si>
    <t>仕入れ額</t>
    <rPh sb="0" eb="2">
      <t>シイ</t>
    </rPh>
    <rPh sb="3" eb="4">
      <t>ガク</t>
    </rPh>
    <phoneticPr fontId="1"/>
  </si>
  <si>
    <t>固定費</t>
    <rPh sb="0" eb="3">
      <t>コテイヒ</t>
    </rPh>
    <phoneticPr fontId="1"/>
  </si>
  <si>
    <t>今月の利益</t>
    <rPh sb="0" eb="2">
      <t>コンゲツ</t>
    </rPh>
    <rPh sb="3" eb="5">
      <t>リエキ</t>
    </rPh>
    <phoneticPr fontId="1"/>
  </si>
  <si>
    <t>※固定費</t>
    <rPh sb="1" eb="4">
      <t>コテイヒ</t>
    </rPh>
    <phoneticPr fontId="1"/>
  </si>
  <si>
    <t>美容協会</t>
    <rPh sb="0" eb="2">
      <t>ビヨウ</t>
    </rPh>
    <rPh sb="2" eb="4">
      <t>キョウカイ</t>
    </rPh>
    <phoneticPr fontId="1"/>
  </si>
  <si>
    <t>携帯</t>
    <rPh sb="0" eb="2">
      <t>ケイタイ</t>
    </rPh>
    <phoneticPr fontId="1"/>
  </si>
  <si>
    <t>フィット</t>
    <phoneticPr fontId="1"/>
  </si>
  <si>
    <t>今月の売上</t>
    <rPh sb="0" eb="2">
      <t>コンゲツ</t>
    </rPh>
    <rPh sb="3" eb="4">
      <t>ウ</t>
    </rPh>
    <rPh sb="4" eb="5">
      <t>ア</t>
    </rPh>
    <phoneticPr fontId="1"/>
  </si>
  <si>
    <t>累計売上</t>
    <rPh sb="0" eb="2">
      <t>ルイケイ</t>
    </rPh>
    <rPh sb="2" eb="4">
      <t>ウリアゲ</t>
    </rPh>
    <phoneticPr fontId="1"/>
  </si>
  <si>
    <t>累計利益</t>
    <rPh sb="0" eb="2">
      <t>ルイケイ</t>
    </rPh>
    <rPh sb="2" eb="4">
      <t>リエキ</t>
    </rPh>
    <phoneticPr fontId="1"/>
  </si>
  <si>
    <t>雑誌</t>
    <rPh sb="0" eb="2">
      <t>ザッシ</t>
    </rPh>
    <phoneticPr fontId="1"/>
  </si>
  <si>
    <t>ダスキン</t>
    <phoneticPr fontId="1"/>
  </si>
  <si>
    <t>雑費</t>
    <rPh sb="0" eb="2">
      <t>ザッピ</t>
    </rPh>
    <phoneticPr fontId="1"/>
  </si>
  <si>
    <t>交際費</t>
    <rPh sb="0" eb="2">
      <t>コウサイ</t>
    </rPh>
    <rPh sb="2" eb="3">
      <t>ヒ</t>
    </rPh>
    <phoneticPr fontId="1"/>
  </si>
  <si>
    <t>※水道光熱費は家計と折半の為</t>
    <rPh sb="1" eb="3">
      <t>スイドウ</t>
    </rPh>
    <rPh sb="3" eb="6">
      <t>コウネツヒ</t>
    </rPh>
    <rPh sb="7" eb="9">
      <t>カケイ</t>
    </rPh>
    <rPh sb="10" eb="12">
      <t>セッパン</t>
    </rPh>
    <rPh sb="13" eb="14">
      <t>タメ</t>
    </rPh>
    <phoneticPr fontId="1"/>
  </si>
  <si>
    <t>計上せず</t>
    <rPh sb="0" eb="2">
      <t>ケイジョウ</t>
    </rPh>
    <phoneticPr fontId="1"/>
  </si>
  <si>
    <t>経費項目</t>
    <rPh sb="0" eb="2">
      <t>ケイヒ</t>
    </rPh>
    <rPh sb="2" eb="4">
      <t>コウモク</t>
    </rPh>
    <phoneticPr fontId="1"/>
  </si>
  <si>
    <t>金額</t>
    <rPh sb="0" eb="2">
      <t>キンガク</t>
    </rPh>
    <phoneticPr fontId="1"/>
  </si>
  <si>
    <t>売上比率</t>
    <rPh sb="0" eb="2">
      <t>ウリアゲ</t>
    </rPh>
    <rPh sb="2" eb="4">
      <t>ヒリツ</t>
    </rPh>
    <phoneticPr fontId="1"/>
  </si>
  <si>
    <t>ガソリン</t>
  </si>
  <si>
    <t>ガソリン</t>
    <phoneticPr fontId="1"/>
  </si>
  <si>
    <t>現金払い</t>
    <rPh sb="0" eb="2">
      <t>ゲンキン</t>
    </rPh>
    <rPh sb="2" eb="3">
      <t>ハラ</t>
    </rPh>
    <phoneticPr fontId="1"/>
  </si>
  <si>
    <t>カード払い</t>
    <rPh sb="3" eb="4">
      <t>ハラ</t>
    </rPh>
    <phoneticPr fontId="1"/>
  </si>
  <si>
    <t>携帯代</t>
    <rPh sb="0" eb="2">
      <t>ケイタイ</t>
    </rPh>
    <rPh sb="2" eb="3">
      <t>ダイ</t>
    </rPh>
    <phoneticPr fontId="1"/>
  </si>
  <si>
    <t>日</t>
    <phoneticPr fontId="1"/>
  </si>
  <si>
    <t>金</t>
    <phoneticPr fontId="1"/>
  </si>
  <si>
    <t>水</t>
    <phoneticPr fontId="1"/>
  </si>
  <si>
    <t xml:space="preserve"> </t>
    <phoneticPr fontId="1"/>
  </si>
  <si>
    <t>過去最高記録達成</t>
    <rPh sb="0" eb="2">
      <t>カコ</t>
    </rPh>
    <rPh sb="2" eb="4">
      <t>サイコウ</t>
    </rPh>
    <rPh sb="4" eb="6">
      <t>キロク</t>
    </rPh>
    <rPh sb="6" eb="8">
      <t>タッセイ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</si>
</sst>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" fillId="0" borderId="3" xfId="0" applyFont="1" applyFill="1" applyBorder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38" fontId="0" fillId="2" borderId="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38" fontId="0" fillId="0" borderId="3" xfId="1" applyFont="1" applyFill="1" applyBorder="1">
      <alignment vertical="center"/>
    </xf>
    <xf numFmtId="38" fontId="2" fillId="0" borderId="3" xfId="1" applyFont="1" applyFill="1" applyBorder="1">
      <alignment vertical="center"/>
    </xf>
    <xf numFmtId="0" fontId="0" fillId="3" borderId="1" xfId="0" applyFill="1" applyBorder="1">
      <alignment vertical="center"/>
    </xf>
    <xf numFmtId="38" fontId="2" fillId="3" borderId="1" xfId="1" applyFont="1" applyFill="1" applyBorder="1">
      <alignment vertical="center"/>
    </xf>
    <xf numFmtId="0" fontId="2" fillId="3" borderId="1" xfId="0" applyFont="1" applyFill="1" applyBorder="1">
      <alignment vertical="center"/>
    </xf>
    <xf numFmtId="38" fontId="0" fillId="4" borderId="1" xfId="1" applyFont="1" applyFill="1" applyBorder="1">
      <alignment vertical="center"/>
    </xf>
    <xf numFmtId="0" fontId="0" fillId="0" borderId="0" xfId="0" applyFill="1">
      <alignment vertical="center"/>
    </xf>
    <xf numFmtId="0" fontId="4" fillId="3" borderId="1" xfId="0" applyFont="1" applyFill="1" applyBorder="1">
      <alignment vertical="center"/>
    </xf>
    <xf numFmtId="38" fontId="0" fillId="0" borderId="1" xfId="0" applyNumberFormat="1" applyBorder="1">
      <alignment vertical="center"/>
    </xf>
    <xf numFmtId="9" fontId="0" fillId="0" borderId="0" xfId="2" applyFont="1">
      <alignment vertical="center"/>
    </xf>
    <xf numFmtId="9" fontId="0" fillId="0" borderId="1" xfId="2" applyFont="1" applyBorder="1">
      <alignment vertical="center"/>
    </xf>
    <xf numFmtId="1" fontId="0" fillId="0" borderId="1" xfId="0" applyNumberForma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opLeftCell="A3" zoomScale="73" zoomScaleNormal="73" workbookViewId="0">
      <selection activeCell="AB17" sqref="AB17"/>
    </sheetView>
  </sheetViews>
  <sheetFormatPr defaultRowHeight="13.5"/>
  <cols>
    <col min="1" max="1" width="4.125" customWidth="1"/>
    <col min="2" max="2" width="4.25" customWidth="1"/>
    <col min="3" max="3" width="4.125" customWidth="1"/>
    <col min="6" max="6" width="11.25" bestFit="1" customWidth="1"/>
    <col min="7" max="7" width="1.75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625" bestFit="1" customWidth="1"/>
  </cols>
  <sheetData>
    <row r="1" spans="1:29">
      <c r="B1" s="27">
        <v>1</v>
      </c>
      <c r="C1" s="27"/>
      <c r="D1" s="29" t="s">
        <v>24</v>
      </c>
      <c r="E1" s="4"/>
    </row>
    <row r="2" spans="1:29">
      <c r="B2" s="28"/>
      <c r="C2" s="28"/>
      <c r="D2" s="30"/>
      <c r="E2" s="5"/>
    </row>
    <row r="3" spans="1:29">
      <c r="A3" s="17" t="s">
        <v>0</v>
      </c>
      <c r="B3" s="17" t="s">
        <v>1</v>
      </c>
      <c r="C3" s="17" t="s">
        <v>2</v>
      </c>
      <c r="D3" s="17" t="s">
        <v>4</v>
      </c>
      <c r="E3" s="17" t="s">
        <v>5</v>
      </c>
      <c r="F3" s="17" t="s">
        <v>6</v>
      </c>
      <c r="G3" s="17"/>
      <c r="H3" s="17" t="s">
        <v>7</v>
      </c>
      <c r="I3" s="17" t="s">
        <v>3</v>
      </c>
      <c r="J3" s="17" t="s">
        <v>7</v>
      </c>
      <c r="K3" s="17" t="s">
        <v>8</v>
      </c>
      <c r="L3" s="17" t="s">
        <v>7</v>
      </c>
      <c r="M3" s="17" t="s">
        <v>9</v>
      </c>
      <c r="N3" s="17" t="s">
        <v>7</v>
      </c>
      <c r="O3" s="17" t="s">
        <v>10</v>
      </c>
      <c r="P3" s="17" t="s">
        <v>7</v>
      </c>
      <c r="Q3" s="17" t="s">
        <v>11</v>
      </c>
      <c r="R3" s="17" t="s">
        <v>7</v>
      </c>
      <c r="S3" s="17" t="s">
        <v>12</v>
      </c>
      <c r="T3" s="17" t="s">
        <v>7</v>
      </c>
      <c r="U3" s="17" t="s">
        <v>13</v>
      </c>
      <c r="V3" s="17" t="s">
        <v>7</v>
      </c>
      <c r="W3" s="17" t="s">
        <v>14</v>
      </c>
      <c r="X3" s="17" t="s">
        <v>7</v>
      </c>
      <c r="Y3" s="17" t="s">
        <v>15</v>
      </c>
      <c r="AA3" t="s">
        <v>32</v>
      </c>
    </row>
    <row r="4" spans="1:29">
      <c r="A4" s="1">
        <v>1</v>
      </c>
      <c r="B4" s="1" t="s">
        <v>26</v>
      </c>
      <c r="C4" s="3"/>
      <c r="D4" s="9">
        <f>SUM(I4,K4,M4,O4,Q4,S4,U4,W4,Y4)</f>
        <v>0</v>
      </c>
      <c r="E4" s="3"/>
      <c r="F4" s="2">
        <f>SUM(D4+E4)</f>
        <v>0</v>
      </c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t="s">
        <v>33</v>
      </c>
      <c r="AB4">
        <v>4900</v>
      </c>
    </row>
    <row r="5" spans="1:29">
      <c r="A5" s="1">
        <v>2</v>
      </c>
      <c r="B5" s="1" t="s">
        <v>19</v>
      </c>
      <c r="C5" s="3"/>
      <c r="D5" s="9">
        <f t="shared" ref="D5:D34" si="0">SUM(I5,K5,M5,O5,Q5,S5,U5,W5,Y5)</f>
        <v>0</v>
      </c>
      <c r="E5" s="3"/>
      <c r="F5" s="2">
        <f t="shared" ref="F5:F34" si="1">SUM(D5+E5)</f>
        <v>0</v>
      </c>
      <c r="G5" s="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t="s">
        <v>34</v>
      </c>
      <c r="AB5">
        <v>1300</v>
      </c>
    </row>
    <row r="6" spans="1:29">
      <c r="A6" s="1">
        <v>3</v>
      </c>
      <c r="B6" s="1" t="s">
        <v>20</v>
      </c>
      <c r="C6" s="3">
        <v>2</v>
      </c>
      <c r="D6" s="9">
        <f t="shared" si="0"/>
        <v>0</v>
      </c>
      <c r="E6" s="3"/>
      <c r="F6" s="2">
        <f t="shared" si="1"/>
        <v>0</v>
      </c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AA6" t="s">
        <v>35</v>
      </c>
      <c r="AB6">
        <v>30000</v>
      </c>
    </row>
    <row r="7" spans="1:29">
      <c r="A7" s="1">
        <v>4</v>
      </c>
      <c r="B7" s="1" t="s">
        <v>21</v>
      </c>
      <c r="C7" s="3"/>
      <c r="D7" s="9">
        <f t="shared" si="0"/>
        <v>10260</v>
      </c>
      <c r="E7" s="3"/>
      <c r="F7" s="2">
        <f t="shared" si="1"/>
        <v>10260</v>
      </c>
      <c r="G7" s="1"/>
      <c r="H7" s="3"/>
      <c r="I7" s="3"/>
      <c r="J7" s="3">
        <v>1</v>
      </c>
      <c r="K7" s="3">
        <v>4320</v>
      </c>
      <c r="L7" s="3"/>
      <c r="M7" s="3"/>
      <c r="N7" s="3">
        <v>1</v>
      </c>
      <c r="O7" s="3">
        <v>1080</v>
      </c>
      <c r="P7" s="3"/>
      <c r="Q7" s="3"/>
      <c r="R7" s="3"/>
      <c r="S7" s="3"/>
      <c r="T7" s="3">
        <v>1</v>
      </c>
      <c r="U7" s="3">
        <v>4860</v>
      </c>
      <c r="V7" s="3"/>
      <c r="W7" s="3"/>
      <c r="X7" s="3"/>
      <c r="Y7" s="3"/>
      <c r="AB7">
        <f>SUM(AB4:AB6)</f>
        <v>36200</v>
      </c>
    </row>
    <row r="8" spans="1:29">
      <c r="A8" s="1">
        <v>5</v>
      </c>
      <c r="B8" s="1" t="s">
        <v>22</v>
      </c>
      <c r="C8" s="3">
        <v>1</v>
      </c>
      <c r="D8" s="9">
        <f t="shared" si="0"/>
        <v>8100</v>
      </c>
      <c r="E8" s="3"/>
      <c r="F8" s="2">
        <f t="shared" si="1"/>
        <v>8100</v>
      </c>
      <c r="G8" s="1"/>
      <c r="H8" s="3"/>
      <c r="I8" s="3"/>
      <c r="J8" s="3">
        <v>1</v>
      </c>
      <c r="K8" s="3">
        <v>4320</v>
      </c>
      <c r="L8" s="3">
        <v>1</v>
      </c>
      <c r="M8" s="3">
        <v>1080</v>
      </c>
      <c r="N8" s="3">
        <v>1</v>
      </c>
      <c r="O8" s="3">
        <v>1080</v>
      </c>
      <c r="P8" s="3"/>
      <c r="Q8" s="3"/>
      <c r="R8" s="3"/>
      <c r="S8" s="3"/>
      <c r="T8" s="3">
        <v>1</v>
      </c>
      <c r="U8" s="3">
        <v>1620</v>
      </c>
      <c r="V8" s="3"/>
      <c r="W8" s="3"/>
      <c r="X8" s="3"/>
      <c r="Y8" s="3"/>
    </row>
    <row r="9" spans="1:29">
      <c r="A9" s="1">
        <v>6</v>
      </c>
      <c r="B9" s="1" t="s">
        <v>23</v>
      </c>
      <c r="C9" s="3"/>
      <c r="D9" s="9">
        <f t="shared" si="0"/>
        <v>0</v>
      </c>
      <c r="E9" s="3"/>
      <c r="F9" s="2">
        <f t="shared" si="1"/>
        <v>0</v>
      </c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t="s">
        <v>43</v>
      </c>
    </row>
    <row r="10" spans="1:29">
      <c r="A10" s="1">
        <v>7</v>
      </c>
      <c r="B10" s="1" t="s">
        <v>17</v>
      </c>
      <c r="C10" s="3">
        <v>3</v>
      </c>
      <c r="D10" s="9">
        <f t="shared" si="0"/>
        <v>15768</v>
      </c>
      <c r="E10" s="3"/>
      <c r="F10" s="2">
        <f t="shared" si="1"/>
        <v>15768</v>
      </c>
      <c r="G10" s="1"/>
      <c r="H10" s="3"/>
      <c r="I10" s="3"/>
      <c r="J10" s="3">
        <v>1</v>
      </c>
      <c r="K10" s="3">
        <v>4860</v>
      </c>
      <c r="L10" s="3">
        <v>2</v>
      </c>
      <c r="M10" s="3">
        <v>6048</v>
      </c>
      <c r="N10" s="3"/>
      <c r="O10" s="3"/>
      <c r="P10" s="3"/>
      <c r="Q10" s="3"/>
      <c r="R10" s="3"/>
      <c r="S10" s="3"/>
      <c r="T10" s="3">
        <v>1</v>
      </c>
      <c r="U10" s="3">
        <v>4860</v>
      </c>
      <c r="V10" s="3"/>
      <c r="W10" s="3"/>
      <c r="X10" s="3"/>
      <c r="Y10" s="3"/>
      <c r="AA10" t="s">
        <v>44</v>
      </c>
    </row>
    <row r="11" spans="1:29">
      <c r="A11" s="1">
        <v>8</v>
      </c>
      <c r="B11" s="1" t="s">
        <v>18</v>
      </c>
      <c r="C11" s="3">
        <v>3</v>
      </c>
      <c r="D11" s="9">
        <f t="shared" si="0"/>
        <v>39960</v>
      </c>
      <c r="E11" s="3"/>
      <c r="F11" s="2">
        <f t="shared" si="1"/>
        <v>39960</v>
      </c>
      <c r="G11" s="1"/>
      <c r="H11" s="3"/>
      <c r="I11" s="3"/>
      <c r="J11" s="3"/>
      <c r="K11" s="3"/>
      <c r="L11" s="3"/>
      <c r="M11" s="3"/>
      <c r="N11" s="3">
        <v>3</v>
      </c>
      <c r="O11" s="3">
        <v>12960</v>
      </c>
      <c r="P11" s="3"/>
      <c r="Q11" s="3"/>
      <c r="R11" s="3"/>
      <c r="S11" s="3"/>
      <c r="T11" s="3"/>
      <c r="U11" s="3"/>
      <c r="V11" s="3"/>
      <c r="W11" s="3"/>
      <c r="X11" s="3">
        <v>6</v>
      </c>
      <c r="Y11" s="3">
        <v>27000</v>
      </c>
    </row>
    <row r="12" spans="1:29">
      <c r="A12" s="1">
        <v>9</v>
      </c>
      <c r="B12" s="1" t="s">
        <v>19</v>
      </c>
      <c r="C12" s="3"/>
      <c r="D12" s="9">
        <f t="shared" si="0"/>
        <v>0</v>
      </c>
      <c r="E12" s="3"/>
      <c r="F12" s="2">
        <f t="shared" si="1"/>
        <v>0</v>
      </c>
      <c r="G12" s="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20</v>
      </c>
      <c r="C13" s="3">
        <v>5</v>
      </c>
      <c r="D13" s="9">
        <f t="shared" si="0"/>
        <v>21654</v>
      </c>
      <c r="E13" s="3"/>
      <c r="F13" s="2">
        <f t="shared" si="1"/>
        <v>21654</v>
      </c>
      <c r="G13" s="1"/>
      <c r="H13" s="3"/>
      <c r="I13" s="3"/>
      <c r="J13" s="3">
        <v>1</v>
      </c>
      <c r="K13" s="3">
        <v>3888</v>
      </c>
      <c r="L13" s="3">
        <v>4</v>
      </c>
      <c r="M13" s="3">
        <v>13986</v>
      </c>
      <c r="N13" s="3"/>
      <c r="O13" s="3"/>
      <c r="P13" s="3"/>
      <c r="Q13" s="3"/>
      <c r="R13" s="3"/>
      <c r="S13" s="3"/>
      <c r="T13" s="3">
        <v>1</v>
      </c>
      <c r="U13" s="3">
        <v>3780</v>
      </c>
      <c r="V13" s="3"/>
      <c r="W13" s="3"/>
      <c r="X13" s="3"/>
      <c r="Y13" s="3"/>
      <c r="AA13" s="1" t="s">
        <v>29</v>
      </c>
      <c r="AB13" s="12">
        <v>39506</v>
      </c>
      <c r="AC13" s="25" t="e">
        <f>SUM(AB13/#REF!)</f>
        <v>#REF!</v>
      </c>
    </row>
    <row r="14" spans="1:29">
      <c r="A14" s="1">
        <v>11</v>
      </c>
      <c r="B14" s="1" t="s">
        <v>21</v>
      </c>
      <c r="C14" s="3"/>
      <c r="D14" s="9">
        <f>SUM(I14,K14,M14,O14,Q14,S14,U14,W14,Y14)</f>
        <v>0</v>
      </c>
      <c r="E14" s="3"/>
      <c r="F14" s="2">
        <f t="shared" si="1"/>
        <v>0</v>
      </c>
      <c r="G14" s="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A14" s="1" t="s">
        <v>39</v>
      </c>
      <c r="AB14" s="12">
        <v>3819</v>
      </c>
      <c r="AC14" s="25" t="e">
        <f>SUM(AB14/#REF!)</f>
        <v>#REF!</v>
      </c>
    </row>
    <row r="15" spans="1:29">
      <c r="A15" s="1">
        <v>12</v>
      </c>
      <c r="B15" s="1" t="s">
        <v>22</v>
      </c>
      <c r="C15" s="3">
        <v>3</v>
      </c>
      <c r="D15" s="9">
        <f t="shared" si="0"/>
        <v>5400</v>
      </c>
      <c r="E15" s="3"/>
      <c r="F15" s="2">
        <f t="shared" si="1"/>
        <v>5400</v>
      </c>
      <c r="G15" s="1"/>
      <c r="H15" s="3"/>
      <c r="I15" s="3"/>
      <c r="J15" s="3"/>
      <c r="K15" s="3"/>
      <c r="L15" s="3">
        <v>3</v>
      </c>
      <c r="M15" s="3">
        <v>5400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1" t="s">
        <v>40</v>
      </c>
      <c r="AB15" s="12">
        <v>4266</v>
      </c>
      <c r="AC15" s="25" t="e">
        <f>SUM(AB15/#REF!)</f>
        <v>#REF!</v>
      </c>
    </row>
    <row r="16" spans="1:29">
      <c r="A16" s="1">
        <v>13</v>
      </c>
      <c r="B16" s="1" t="s">
        <v>23</v>
      </c>
      <c r="C16" s="3">
        <v>2</v>
      </c>
      <c r="D16" s="9">
        <f t="shared" si="0"/>
        <v>10800</v>
      </c>
      <c r="E16" s="3"/>
      <c r="F16" s="2">
        <f t="shared" si="1"/>
        <v>10800</v>
      </c>
      <c r="G16" s="1"/>
      <c r="H16" s="3"/>
      <c r="I16" s="3"/>
      <c r="J16" s="3">
        <v>2</v>
      </c>
      <c r="K16" s="3">
        <v>8640</v>
      </c>
      <c r="L16" s="3"/>
      <c r="M16" s="3"/>
      <c r="N16" s="3">
        <v>2</v>
      </c>
      <c r="O16" s="3">
        <v>2160</v>
      </c>
      <c r="P16" s="3"/>
      <c r="Q16" s="3"/>
      <c r="R16" s="3"/>
      <c r="S16" s="3"/>
      <c r="T16" s="3"/>
      <c r="U16" s="3"/>
      <c r="V16" s="3"/>
      <c r="W16" s="3"/>
      <c r="X16" s="3"/>
      <c r="Y16" s="3"/>
      <c r="AA16" s="1" t="s">
        <v>42</v>
      </c>
      <c r="AB16" s="12">
        <v>7000</v>
      </c>
      <c r="AC16" s="25" t="e">
        <f>SUM(AB16/#REF!)</f>
        <v>#REF!</v>
      </c>
    </row>
    <row r="17" spans="1:29">
      <c r="A17" s="1">
        <v>14</v>
      </c>
      <c r="B17" s="1" t="s">
        <v>17</v>
      </c>
      <c r="C17" s="3">
        <v>2</v>
      </c>
      <c r="D17" s="9">
        <f t="shared" si="0"/>
        <v>10260</v>
      </c>
      <c r="E17" s="3"/>
      <c r="F17" s="2">
        <f t="shared" si="1"/>
        <v>10260</v>
      </c>
      <c r="G17" s="1"/>
      <c r="H17" s="3">
        <v>1</v>
      </c>
      <c r="I17" s="3">
        <v>4320</v>
      </c>
      <c r="J17" s="3"/>
      <c r="K17" s="3"/>
      <c r="L17" s="3">
        <v>2</v>
      </c>
      <c r="M17" s="3">
        <v>5940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A17" s="1" t="s">
        <v>41</v>
      </c>
      <c r="AB17" s="12">
        <v>1102</v>
      </c>
      <c r="AC17" s="25" t="e">
        <f>SUM(AB17/#REF!)</f>
        <v>#REF!</v>
      </c>
    </row>
    <row r="18" spans="1:29">
      <c r="A18" s="1">
        <v>15</v>
      </c>
      <c r="B18" s="1" t="s">
        <v>18</v>
      </c>
      <c r="C18" s="3">
        <v>1</v>
      </c>
      <c r="D18" s="9">
        <f t="shared" si="0"/>
        <v>8640</v>
      </c>
      <c r="E18" s="3"/>
      <c r="F18" s="2">
        <f t="shared" si="1"/>
        <v>8640</v>
      </c>
      <c r="G18" s="1"/>
      <c r="H18" s="3"/>
      <c r="I18" s="3"/>
      <c r="J18" s="3">
        <v>1</v>
      </c>
      <c r="K18" s="3">
        <v>4320</v>
      </c>
      <c r="L18" s="3">
        <v>1</v>
      </c>
      <c r="M18" s="3">
        <v>4320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AA18" s="9" t="s">
        <v>48</v>
      </c>
      <c r="AB18" s="12"/>
      <c r="AC18" s="25" t="e">
        <f>SUM(AB18/#REF!)</f>
        <v>#REF!</v>
      </c>
    </row>
    <row r="19" spans="1:29">
      <c r="A19" s="1">
        <v>16</v>
      </c>
      <c r="B19" s="1" t="s">
        <v>19</v>
      </c>
      <c r="C19" s="3">
        <v>3</v>
      </c>
      <c r="D19" s="9">
        <f t="shared" si="0"/>
        <v>31320</v>
      </c>
      <c r="E19" s="3"/>
      <c r="F19" s="2">
        <f t="shared" si="1"/>
        <v>31320</v>
      </c>
      <c r="G19" s="1"/>
      <c r="H19" s="3">
        <v>1</v>
      </c>
      <c r="I19" s="3">
        <v>4320</v>
      </c>
      <c r="J19" s="3">
        <v>3</v>
      </c>
      <c r="K19" s="3">
        <v>12960</v>
      </c>
      <c r="L19" s="3">
        <v>2</v>
      </c>
      <c r="M19" s="3">
        <v>8640</v>
      </c>
      <c r="N19" s="3">
        <v>1</v>
      </c>
      <c r="O19" s="3">
        <v>1080</v>
      </c>
      <c r="P19" s="3"/>
      <c r="Q19" s="3"/>
      <c r="R19" s="3"/>
      <c r="S19" s="3"/>
      <c r="T19" s="3">
        <v>1</v>
      </c>
      <c r="U19" s="3">
        <v>4320</v>
      </c>
      <c r="V19" s="3"/>
      <c r="W19" s="3"/>
      <c r="X19" s="3"/>
      <c r="Y19" s="3"/>
      <c r="AA19" s="1" t="s">
        <v>30</v>
      </c>
      <c r="AB19" s="10">
        <v>36200</v>
      </c>
      <c r="AC19" s="25" t="e">
        <f>SUM(AB19/#REF!)</f>
        <v>#REF!</v>
      </c>
    </row>
    <row r="20" spans="1:29">
      <c r="A20" s="1">
        <v>17</v>
      </c>
      <c r="B20" s="1" t="s">
        <v>20</v>
      </c>
      <c r="C20" s="3">
        <v>2</v>
      </c>
      <c r="D20" s="9">
        <f t="shared" si="0"/>
        <v>5346</v>
      </c>
      <c r="E20" s="3"/>
      <c r="F20" s="2">
        <f t="shared" si="1"/>
        <v>5346</v>
      </c>
      <c r="G20" s="1"/>
      <c r="H20" s="3"/>
      <c r="I20" s="3"/>
      <c r="J20" s="3"/>
      <c r="K20" s="3"/>
      <c r="L20" s="3">
        <v>2</v>
      </c>
      <c r="M20" s="3">
        <v>5346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A20" s="1" t="s">
        <v>16</v>
      </c>
      <c r="AB20" s="10">
        <f>SUM(AB13:AB19)</f>
        <v>91893</v>
      </c>
      <c r="AC20" s="25" t="e">
        <f>SUM(AB20/#REF!)</f>
        <v>#REF!</v>
      </c>
    </row>
    <row r="21" spans="1:29">
      <c r="A21" s="1">
        <v>18</v>
      </c>
      <c r="B21" s="1" t="s">
        <v>21</v>
      </c>
      <c r="C21" s="3"/>
      <c r="D21" s="9">
        <f t="shared" si="0"/>
        <v>0</v>
      </c>
      <c r="E21" s="3"/>
      <c r="F21" s="2">
        <f t="shared" si="1"/>
        <v>0</v>
      </c>
      <c r="G21" s="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B21" s="11"/>
      <c r="AC21" s="24"/>
    </row>
    <row r="22" spans="1:29">
      <c r="A22" s="1">
        <v>19</v>
      </c>
      <c r="B22" s="1" t="s">
        <v>22</v>
      </c>
      <c r="C22" s="3">
        <v>1</v>
      </c>
      <c r="D22" s="9">
        <f t="shared" si="0"/>
        <v>3888</v>
      </c>
      <c r="E22" s="3"/>
      <c r="F22" s="2">
        <f t="shared" si="1"/>
        <v>3888</v>
      </c>
      <c r="G22" s="1"/>
      <c r="H22" s="3"/>
      <c r="I22" s="3"/>
      <c r="J22" s="3"/>
      <c r="K22" s="3"/>
      <c r="L22" s="3">
        <v>1</v>
      </c>
      <c r="M22" s="3">
        <v>3888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A22" s="1" t="s">
        <v>36</v>
      </c>
      <c r="AB22" s="10">
        <v>353804</v>
      </c>
      <c r="AC22" s="25" t="e">
        <f>SUM(AB22/#REF!)</f>
        <v>#REF!</v>
      </c>
    </row>
    <row r="23" spans="1:29">
      <c r="A23" s="1">
        <v>20</v>
      </c>
      <c r="B23" s="1" t="s">
        <v>23</v>
      </c>
      <c r="C23" s="3">
        <v>4</v>
      </c>
      <c r="D23" s="9">
        <f t="shared" si="0"/>
        <v>15174</v>
      </c>
      <c r="E23" s="3"/>
      <c r="F23" s="2">
        <f t="shared" si="1"/>
        <v>15174</v>
      </c>
      <c r="G23" s="1"/>
      <c r="H23" s="3"/>
      <c r="I23" s="3"/>
      <c r="J23" s="3">
        <v>1</v>
      </c>
      <c r="K23" s="3">
        <v>3888</v>
      </c>
      <c r="L23" s="3">
        <v>4</v>
      </c>
      <c r="M23" s="3">
        <v>11286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A23" s="1" t="s">
        <v>31</v>
      </c>
      <c r="AB23" s="20">
        <f>SUM(AB22-AB20)</f>
        <v>261911</v>
      </c>
      <c r="AC23" s="25" t="e">
        <f>SUM(AB23/#REF!)</f>
        <v>#REF!</v>
      </c>
    </row>
    <row r="24" spans="1:29">
      <c r="A24" s="1">
        <v>21</v>
      </c>
      <c r="B24" s="1" t="s">
        <v>17</v>
      </c>
      <c r="C24" s="3">
        <v>1</v>
      </c>
      <c r="D24" s="9">
        <f t="shared" si="0"/>
        <v>2160</v>
      </c>
      <c r="E24" s="3"/>
      <c r="F24" s="2">
        <f t="shared" si="1"/>
        <v>2160</v>
      </c>
      <c r="G24" s="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>
        <v>2160</v>
      </c>
      <c r="V24" s="3"/>
      <c r="W24" s="3"/>
      <c r="X24" s="3"/>
      <c r="Y24" s="3"/>
    </row>
    <row r="25" spans="1:29">
      <c r="A25" s="1">
        <v>22</v>
      </c>
      <c r="B25" s="1" t="s">
        <v>18</v>
      </c>
      <c r="C25" s="3">
        <v>2</v>
      </c>
      <c r="D25" s="9">
        <f t="shared" si="0"/>
        <v>22680</v>
      </c>
      <c r="E25" s="3">
        <v>5292</v>
      </c>
      <c r="F25" s="2">
        <f t="shared" si="1"/>
        <v>27972</v>
      </c>
      <c r="G25" s="1"/>
      <c r="H25" s="3"/>
      <c r="I25" s="3"/>
      <c r="J25" s="3">
        <v>2</v>
      </c>
      <c r="K25" s="3">
        <v>9720</v>
      </c>
      <c r="L25" s="3">
        <v>2</v>
      </c>
      <c r="M25" s="3">
        <v>8640</v>
      </c>
      <c r="N25" s="3"/>
      <c r="O25" s="3"/>
      <c r="P25" s="3"/>
      <c r="Q25" s="3"/>
      <c r="R25" s="3">
        <v>1</v>
      </c>
      <c r="S25" s="3">
        <v>4320</v>
      </c>
      <c r="T25" s="3"/>
      <c r="U25" s="3"/>
      <c r="V25" s="3"/>
      <c r="W25" s="3"/>
      <c r="X25" s="3"/>
      <c r="Y25" s="3"/>
    </row>
    <row r="26" spans="1:29">
      <c r="A26" s="1">
        <v>23</v>
      </c>
      <c r="B26" s="1" t="s">
        <v>19</v>
      </c>
      <c r="C26" s="3"/>
      <c r="D26" s="9">
        <f t="shared" si="0"/>
        <v>0</v>
      </c>
      <c r="E26" s="3"/>
      <c r="F26" s="2">
        <f t="shared" si="1"/>
        <v>0</v>
      </c>
      <c r="G26" s="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9">
      <c r="A27" s="1">
        <v>24</v>
      </c>
      <c r="B27" s="1" t="s">
        <v>20</v>
      </c>
      <c r="C27" s="3">
        <v>2</v>
      </c>
      <c r="D27" s="9">
        <f t="shared" si="0"/>
        <v>21600</v>
      </c>
      <c r="E27" s="3"/>
      <c r="F27" s="2">
        <f t="shared" si="1"/>
        <v>21600</v>
      </c>
      <c r="G27" s="1"/>
      <c r="H27" s="3">
        <v>1</v>
      </c>
      <c r="I27" s="3">
        <v>3240</v>
      </c>
      <c r="J27" s="3">
        <v>2</v>
      </c>
      <c r="K27" s="3">
        <v>8640</v>
      </c>
      <c r="L27" s="3">
        <v>2</v>
      </c>
      <c r="M27" s="3">
        <v>8640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>
        <v>1</v>
      </c>
      <c r="Y27" s="3">
        <v>1080</v>
      </c>
    </row>
    <row r="28" spans="1:29">
      <c r="A28" s="1">
        <v>25</v>
      </c>
      <c r="B28" s="1" t="s">
        <v>21</v>
      </c>
      <c r="C28" s="3">
        <v>2</v>
      </c>
      <c r="D28" s="9">
        <f t="shared" si="0"/>
        <v>10692</v>
      </c>
      <c r="E28" s="3"/>
      <c r="F28" s="2">
        <f t="shared" si="1"/>
        <v>10692</v>
      </c>
      <c r="G28" s="1"/>
      <c r="H28" s="3">
        <v>1</v>
      </c>
      <c r="I28" s="3">
        <v>5400</v>
      </c>
      <c r="J28" s="3"/>
      <c r="K28" s="3"/>
      <c r="L28" s="3">
        <v>2</v>
      </c>
      <c r="M28" s="3">
        <v>5292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9">
      <c r="A29" s="1">
        <v>26</v>
      </c>
      <c r="B29" s="1" t="s">
        <v>22</v>
      </c>
      <c r="C29" s="3">
        <v>4</v>
      </c>
      <c r="D29" s="9">
        <f t="shared" si="0"/>
        <v>45930</v>
      </c>
      <c r="E29" s="3"/>
      <c r="F29" s="2">
        <f t="shared" si="1"/>
        <v>45930</v>
      </c>
      <c r="G29" s="1"/>
      <c r="H29" s="3">
        <v>2</v>
      </c>
      <c r="I29" s="3">
        <v>11610</v>
      </c>
      <c r="J29" s="3">
        <v>2</v>
      </c>
      <c r="K29" s="3">
        <v>8640</v>
      </c>
      <c r="L29" s="3">
        <v>2</v>
      </c>
      <c r="M29" s="3">
        <v>8640</v>
      </c>
      <c r="N29" s="3"/>
      <c r="O29" s="3"/>
      <c r="P29" s="3">
        <v>2</v>
      </c>
      <c r="Q29" s="3">
        <v>4320</v>
      </c>
      <c r="R29" s="3">
        <v>1</v>
      </c>
      <c r="S29" s="3">
        <v>3240</v>
      </c>
      <c r="T29" s="3">
        <v>2</v>
      </c>
      <c r="U29" s="3">
        <v>8400</v>
      </c>
      <c r="V29" s="3"/>
      <c r="W29" s="3"/>
      <c r="X29" s="3">
        <v>1</v>
      </c>
      <c r="Y29" s="3">
        <v>1080</v>
      </c>
    </row>
    <row r="30" spans="1:29">
      <c r="A30" s="1">
        <v>27</v>
      </c>
      <c r="B30" s="1" t="s">
        <v>23</v>
      </c>
      <c r="C30" s="3">
        <v>1</v>
      </c>
      <c r="D30" s="9">
        <f t="shared" si="0"/>
        <v>8640</v>
      </c>
      <c r="E30" s="3"/>
      <c r="F30" s="2">
        <f t="shared" si="1"/>
        <v>8640</v>
      </c>
      <c r="G30" s="1"/>
      <c r="H30" s="3"/>
      <c r="I30" s="3"/>
      <c r="J30" s="3">
        <v>1</v>
      </c>
      <c r="K30" s="3">
        <v>4320</v>
      </c>
      <c r="L30" s="3">
        <v>1</v>
      </c>
      <c r="M30" s="3">
        <v>4320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9">
      <c r="A31" s="1">
        <v>28</v>
      </c>
      <c r="B31" s="1" t="s">
        <v>17</v>
      </c>
      <c r="C31" s="3">
        <v>3</v>
      </c>
      <c r="D31" s="9">
        <f t="shared" si="0"/>
        <v>12420</v>
      </c>
      <c r="E31" s="3"/>
      <c r="F31" s="2">
        <f t="shared" si="1"/>
        <v>12420</v>
      </c>
      <c r="G31" s="1"/>
      <c r="H31" s="3">
        <v>1</v>
      </c>
      <c r="I31" s="3">
        <v>4320</v>
      </c>
      <c r="J31" s="3"/>
      <c r="K31" s="3"/>
      <c r="L31" s="3">
        <v>3</v>
      </c>
      <c r="M31" s="3">
        <v>8100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9">
      <c r="A32" s="1">
        <v>29</v>
      </c>
      <c r="B32" s="1" t="s">
        <v>18</v>
      </c>
      <c r="C32" s="3">
        <v>2</v>
      </c>
      <c r="D32" s="9">
        <f t="shared" si="0"/>
        <v>11880</v>
      </c>
      <c r="E32" s="3">
        <v>3800</v>
      </c>
      <c r="F32" s="2">
        <f t="shared" si="1"/>
        <v>15680</v>
      </c>
      <c r="G32" s="1">
        <v>1</v>
      </c>
      <c r="H32" s="3">
        <v>1</v>
      </c>
      <c r="I32" s="3">
        <v>2700</v>
      </c>
      <c r="J32" s="3">
        <v>1</v>
      </c>
      <c r="K32" s="3">
        <v>4320</v>
      </c>
      <c r="L32" s="3"/>
      <c r="M32" s="3"/>
      <c r="N32" s="3"/>
      <c r="O32" s="3"/>
      <c r="P32" s="3"/>
      <c r="Q32" s="3"/>
      <c r="R32" s="3"/>
      <c r="S32" s="3"/>
      <c r="T32" s="3">
        <v>1</v>
      </c>
      <c r="U32" s="3">
        <v>3780</v>
      </c>
      <c r="V32" s="3"/>
      <c r="W32" s="3"/>
      <c r="X32" s="3">
        <v>1</v>
      </c>
      <c r="Y32" s="3">
        <v>1080</v>
      </c>
    </row>
    <row r="33" spans="1:25">
      <c r="A33" s="1">
        <v>30</v>
      </c>
      <c r="B33" s="1" t="s">
        <v>19</v>
      </c>
      <c r="C33" s="3">
        <v>1</v>
      </c>
      <c r="D33" s="9">
        <f t="shared" si="0"/>
        <v>10260</v>
      </c>
      <c r="E33" s="3"/>
      <c r="F33" s="2">
        <f t="shared" si="1"/>
        <v>10260</v>
      </c>
      <c r="G33" s="1"/>
      <c r="H33" s="3"/>
      <c r="I33" s="3"/>
      <c r="J33" s="3">
        <v>1</v>
      </c>
      <c r="K33" s="3">
        <v>4320</v>
      </c>
      <c r="L33" s="3">
        <v>1</v>
      </c>
      <c r="M33" s="3">
        <v>4320</v>
      </c>
      <c r="N33" s="3"/>
      <c r="O33" s="3"/>
      <c r="P33" s="3"/>
      <c r="Q33" s="3"/>
      <c r="R33" s="3">
        <v>1</v>
      </c>
      <c r="S33" s="3">
        <v>1620</v>
      </c>
      <c r="T33" s="3"/>
      <c r="U33" s="3"/>
      <c r="V33" s="3"/>
      <c r="W33" s="3"/>
      <c r="X33" s="3"/>
      <c r="Y33" s="3"/>
    </row>
    <row r="34" spans="1:25">
      <c r="A34" s="1">
        <v>31</v>
      </c>
      <c r="B34" s="1" t="s">
        <v>20</v>
      </c>
      <c r="C34" s="3">
        <v>1</v>
      </c>
      <c r="D34" s="9">
        <f t="shared" si="0"/>
        <v>11880</v>
      </c>
      <c r="E34" s="3"/>
      <c r="F34" s="2">
        <f t="shared" si="1"/>
        <v>11880</v>
      </c>
      <c r="G34" s="1"/>
      <c r="H34" s="3"/>
      <c r="I34" s="3"/>
      <c r="J34" s="3">
        <v>1</v>
      </c>
      <c r="K34" s="3">
        <v>5400</v>
      </c>
      <c r="L34" s="3">
        <v>1</v>
      </c>
      <c r="M34" s="3">
        <v>4320</v>
      </c>
      <c r="N34" s="3"/>
      <c r="O34" s="3"/>
      <c r="P34" s="3">
        <v>1</v>
      </c>
      <c r="Q34" s="3">
        <v>2160</v>
      </c>
      <c r="R34" s="3"/>
      <c r="S34" s="3"/>
      <c r="T34" s="3"/>
      <c r="U34" s="3"/>
      <c r="V34" s="3"/>
      <c r="W34" s="3"/>
      <c r="X34" s="3"/>
      <c r="Y34" s="3"/>
    </row>
    <row r="35" spans="1:25">
      <c r="A35" s="19" t="s">
        <v>16</v>
      </c>
      <c r="B35" s="17"/>
      <c r="C35" s="19">
        <f>SUM(C4:C34)</f>
        <v>51</v>
      </c>
      <c r="D35" s="19">
        <f>SUM(D4:D34)</f>
        <v>344712</v>
      </c>
      <c r="E35" s="19">
        <f t="shared" ref="E35:Y35" si="2">SUM(E4:E34)</f>
        <v>9092</v>
      </c>
      <c r="F35" s="19">
        <f t="shared" si="2"/>
        <v>353804</v>
      </c>
      <c r="G35" s="19">
        <f t="shared" si="2"/>
        <v>1</v>
      </c>
      <c r="H35" s="19">
        <f t="shared" si="2"/>
        <v>8</v>
      </c>
      <c r="I35" s="19">
        <f t="shared" si="2"/>
        <v>35910</v>
      </c>
      <c r="J35" s="19">
        <f t="shared" si="2"/>
        <v>21</v>
      </c>
      <c r="K35" s="19">
        <f t="shared" si="2"/>
        <v>92556</v>
      </c>
      <c r="L35" s="19">
        <f t="shared" si="2"/>
        <v>36</v>
      </c>
      <c r="M35" s="19">
        <f t="shared" si="2"/>
        <v>118206</v>
      </c>
      <c r="N35" s="19">
        <f t="shared" si="2"/>
        <v>8</v>
      </c>
      <c r="O35" s="19">
        <f t="shared" si="2"/>
        <v>18360</v>
      </c>
      <c r="P35" s="19">
        <f t="shared" si="2"/>
        <v>3</v>
      </c>
      <c r="Q35" s="19">
        <f t="shared" si="2"/>
        <v>6480</v>
      </c>
      <c r="R35" s="19">
        <f t="shared" si="2"/>
        <v>3</v>
      </c>
      <c r="S35" s="19">
        <f t="shared" si="2"/>
        <v>9180</v>
      </c>
      <c r="T35" s="19">
        <f t="shared" si="2"/>
        <v>9</v>
      </c>
      <c r="U35" s="19">
        <f t="shared" si="2"/>
        <v>33780</v>
      </c>
      <c r="V35" s="19">
        <f t="shared" si="2"/>
        <v>0</v>
      </c>
      <c r="W35" s="19">
        <f t="shared" si="2"/>
        <v>0</v>
      </c>
      <c r="X35" s="19">
        <f t="shared" si="2"/>
        <v>9</v>
      </c>
      <c r="Y35" s="19">
        <f t="shared" si="2"/>
        <v>30240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73" zoomScaleNormal="73" workbookViewId="0">
      <selection activeCell="O2" sqref="O2"/>
    </sheetView>
  </sheetViews>
  <sheetFormatPr defaultRowHeight="13.5"/>
  <cols>
    <col min="1" max="3" width="4.125" customWidth="1"/>
    <col min="6" max="6" width="11.25" bestFit="1" customWidth="1"/>
    <col min="7" max="7" width="0.5" style="21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625" bestFit="1" customWidth="1"/>
    <col min="28" max="28" width="9.875" bestFit="1" customWidth="1"/>
  </cols>
  <sheetData>
    <row r="1" spans="1:29">
      <c r="B1" s="27">
        <v>10</v>
      </c>
      <c r="C1" s="27"/>
      <c r="D1" s="29" t="s">
        <v>24</v>
      </c>
      <c r="E1" s="4"/>
    </row>
    <row r="2" spans="1:29">
      <c r="B2" s="28"/>
      <c r="C2" s="28"/>
      <c r="D2" s="30"/>
      <c r="E2" s="5"/>
    </row>
    <row r="3" spans="1:29">
      <c r="A3" s="22" t="s">
        <v>0</v>
      </c>
      <c r="B3" s="22" t="s">
        <v>1</v>
      </c>
      <c r="C3" s="22" t="s">
        <v>2</v>
      </c>
      <c r="D3" s="22" t="s">
        <v>4</v>
      </c>
      <c r="E3" s="22" t="s">
        <v>5</v>
      </c>
      <c r="F3" s="22" t="s">
        <v>6</v>
      </c>
      <c r="H3" s="22" t="s">
        <v>7</v>
      </c>
      <c r="I3" s="22" t="s">
        <v>3</v>
      </c>
      <c r="J3" s="22" t="s">
        <v>7</v>
      </c>
      <c r="K3" s="22" t="s">
        <v>8</v>
      </c>
      <c r="L3" s="22" t="s">
        <v>7</v>
      </c>
      <c r="M3" s="22" t="s">
        <v>9</v>
      </c>
      <c r="N3" s="22" t="s">
        <v>7</v>
      </c>
      <c r="O3" s="22" t="s">
        <v>10</v>
      </c>
      <c r="P3" s="22" t="s">
        <v>7</v>
      </c>
      <c r="Q3" s="22" t="s">
        <v>11</v>
      </c>
      <c r="R3" s="22" t="s">
        <v>7</v>
      </c>
      <c r="S3" s="22" t="s">
        <v>12</v>
      </c>
      <c r="T3" s="22" t="s">
        <v>7</v>
      </c>
      <c r="U3" s="22" t="s">
        <v>13</v>
      </c>
      <c r="V3" s="22" t="s">
        <v>7</v>
      </c>
      <c r="W3" s="22" t="s">
        <v>14</v>
      </c>
      <c r="X3" s="22" t="s">
        <v>7</v>
      </c>
      <c r="Y3" s="22" t="s">
        <v>15</v>
      </c>
      <c r="AA3" t="s">
        <v>32</v>
      </c>
    </row>
    <row r="4" spans="1:29">
      <c r="A4" s="1">
        <v>1</v>
      </c>
      <c r="B4" s="1" t="s">
        <v>26</v>
      </c>
      <c r="C4" s="3">
        <v>1</v>
      </c>
      <c r="D4" s="9">
        <f>SUM(I4,K4,M4,O4,Q4,S4,U4,W4,Y4)</f>
        <v>7776</v>
      </c>
      <c r="E4" s="3"/>
      <c r="F4" s="2">
        <f>SUM(D4+E4)</f>
        <v>7776</v>
      </c>
      <c r="H4" s="3"/>
      <c r="I4" s="3"/>
      <c r="J4" s="3">
        <v>1</v>
      </c>
      <c r="K4" s="3">
        <v>3888</v>
      </c>
      <c r="L4" s="3">
        <v>1</v>
      </c>
      <c r="M4" s="3">
        <v>3888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t="s">
        <v>33</v>
      </c>
      <c r="AB4">
        <v>4900</v>
      </c>
    </row>
    <row r="5" spans="1:29">
      <c r="A5" s="1">
        <v>2</v>
      </c>
      <c r="B5" s="1" t="s">
        <v>19</v>
      </c>
      <c r="C5" s="3">
        <v>1</v>
      </c>
      <c r="D5" s="9">
        <f t="shared" ref="D5:D34" si="0">SUM(I5,K5,M5,O5,Q5,S5,U5,W5,Y5)</f>
        <v>10692</v>
      </c>
      <c r="E5" s="3"/>
      <c r="F5" s="2">
        <f t="shared" ref="F5:F34" si="1">SUM(D5+E5)</f>
        <v>10692</v>
      </c>
      <c r="H5" s="3"/>
      <c r="I5" s="3"/>
      <c r="J5" s="3">
        <v>1</v>
      </c>
      <c r="K5" s="3">
        <v>6804</v>
      </c>
      <c r="L5" s="3">
        <v>1</v>
      </c>
      <c r="M5" s="3">
        <v>3888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t="s">
        <v>34</v>
      </c>
      <c r="AB5">
        <v>1300</v>
      </c>
    </row>
    <row r="6" spans="1:29">
      <c r="A6" s="1">
        <v>3</v>
      </c>
      <c r="B6" s="1" t="s">
        <v>20</v>
      </c>
      <c r="C6" s="3">
        <v>1</v>
      </c>
      <c r="D6" s="9">
        <f t="shared" si="0"/>
        <v>12960</v>
      </c>
      <c r="E6" s="3"/>
      <c r="F6" s="2">
        <f t="shared" si="1"/>
        <v>12960</v>
      </c>
      <c r="G6" s="7"/>
      <c r="H6" s="3"/>
      <c r="I6" s="3"/>
      <c r="J6" s="3">
        <v>1</v>
      </c>
      <c r="K6" s="3">
        <v>4320</v>
      </c>
      <c r="L6" s="3">
        <v>1</v>
      </c>
      <c r="M6" s="3">
        <v>4320</v>
      </c>
      <c r="N6" s="3"/>
      <c r="O6" s="3"/>
      <c r="P6" s="3"/>
      <c r="Q6" s="3"/>
      <c r="R6" s="3">
        <v>1</v>
      </c>
      <c r="S6" s="3">
        <v>4320</v>
      </c>
      <c r="T6" s="3"/>
      <c r="U6" s="3"/>
      <c r="V6" s="3"/>
      <c r="W6" s="3"/>
      <c r="X6" s="3"/>
      <c r="Y6" s="3"/>
      <c r="AA6" t="s">
        <v>35</v>
      </c>
      <c r="AB6">
        <v>30000</v>
      </c>
    </row>
    <row r="7" spans="1:29">
      <c r="A7" s="1">
        <v>4</v>
      </c>
      <c r="B7" s="1" t="s">
        <v>21</v>
      </c>
      <c r="C7" s="3">
        <v>2</v>
      </c>
      <c r="D7" s="9">
        <f t="shared" si="0"/>
        <v>10452</v>
      </c>
      <c r="E7" s="3">
        <v>10152</v>
      </c>
      <c r="F7" s="2">
        <f t="shared" si="1"/>
        <v>20604</v>
      </c>
      <c r="G7" s="7"/>
      <c r="H7" s="3"/>
      <c r="I7" s="3"/>
      <c r="J7" s="3">
        <v>1</v>
      </c>
      <c r="K7" s="3">
        <v>5400</v>
      </c>
      <c r="L7" s="3">
        <v>1</v>
      </c>
      <c r="M7" s="3">
        <v>972</v>
      </c>
      <c r="N7" s="3">
        <v>1</v>
      </c>
      <c r="O7" s="3">
        <v>1080</v>
      </c>
      <c r="P7" s="3"/>
      <c r="Q7" s="3"/>
      <c r="R7" s="3"/>
      <c r="S7" s="3"/>
      <c r="T7" s="3">
        <v>1</v>
      </c>
      <c r="U7" s="3">
        <v>3000</v>
      </c>
      <c r="V7" s="3"/>
      <c r="W7" s="3"/>
      <c r="X7" s="3"/>
      <c r="Y7" s="3"/>
      <c r="AB7">
        <f>SUM(AB4:AB6)</f>
        <v>36200</v>
      </c>
    </row>
    <row r="8" spans="1:29">
      <c r="A8" s="1">
        <v>5</v>
      </c>
      <c r="B8" s="1" t="s">
        <v>22</v>
      </c>
      <c r="C8" s="3"/>
      <c r="D8" s="9">
        <f t="shared" si="0"/>
        <v>0</v>
      </c>
      <c r="E8" s="3"/>
      <c r="F8" s="2">
        <f t="shared" si="1"/>
        <v>0</v>
      </c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9">
      <c r="A9" s="1">
        <v>6</v>
      </c>
      <c r="B9" s="1" t="s">
        <v>23</v>
      </c>
      <c r="C9" s="3"/>
      <c r="D9" s="9">
        <f t="shared" si="0"/>
        <v>0</v>
      </c>
      <c r="E9" s="3"/>
      <c r="F9" s="2">
        <f>SUM(D9+E9)</f>
        <v>0</v>
      </c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t="s">
        <v>43</v>
      </c>
    </row>
    <row r="10" spans="1:29">
      <c r="A10" s="1">
        <v>7</v>
      </c>
      <c r="B10" s="1" t="s">
        <v>17</v>
      </c>
      <c r="C10" s="3"/>
      <c r="D10" s="9">
        <f t="shared" si="0"/>
        <v>0</v>
      </c>
      <c r="E10" s="3"/>
      <c r="F10" s="2">
        <f t="shared" si="1"/>
        <v>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A10" t="s">
        <v>44</v>
      </c>
    </row>
    <row r="11" spans="1:29">
      <c r="A11" s="1">
        <v>8</v>
      </c>
      <c r="B11" s="1" t="s">
        <v>18</v>
      </c>
      <c r="C11" s="3">
        <v>3</v>
      </c>
      <c r="D11" s="9">
        <f t="shared" si="0"/>
        <v>7290</v>
      </c>
      <c r="E11" s="3"/>
      <c r="F11" s="2">
        <f t="shared" si="1"/>
        <v>7290</v>
      </c>
      <c r="G11" s="7"/>
      <c r="H11" s="3"/>
      <c r="I11" s="3"/>
      <c r="J11" s="3"/>
      <c r="K11" s="3"/>
      <c r="L11" s="3">
        <v>2</v>
      </c>
      <c r="M11" s="3">
        <v>5346</v>
      </c>
      <c r="N11" s="3"/>
      <c r="O11" s="3"/>
      <c r="P11" s="3"/>
      <c r="Q11" s="3"/>
      <c r="R11" s="3"/>
      <c r="S11" s="3"/>
      <c r="T11" s="3">
        <v>1</v>
      </c>
      <c r="U11" s="3">
        <v>1944</v>
      </c>
      <c r="V11" s="3"/>
      <c r="W11" s="3"/>
      <c r="X11" s="3"/>
      <c r="Y11" s="3"/>
    </row>
    <row r="12" spans="1:29">
      <c r="A12" s="1">
        <v>9</v>
      </c>
      <c r="B12" s="1" t="s">
        <v>19</v>
      </c>
      <c r="C12" s="3">
        <v>3</v>
      </c>
      <c r="D12" s="9">
        <f t="shared" si="0"/>
        <v>21816</v>
      </c>
      <c r="E12" s="3">
        <v>7776</v>
      </c>
      <c r="F12" s="2">
        <f t="shared" si="1"/>
        <v>29592</v>
      </c>
      <c r="G12" s="7"/>
      <c r="H12" s="3"/>
      <c r="I12" s="3"/>
      <c r="J12" s="3">
        <v>1</v>
      </c>
      <c r="K12" s="3">
        <v>3888</v>
      </c>
      <c r="L12" s="3">
        <v>2</v>
      </c>
      <c r="M12" s="3">
        <v>8208</v>
      </c>
      <c r="N12" s="3"/>
      <c r="O12" s="3"/>
      <c r="P12" s="3"/>
      <c r="Q12" s="3"/>
      <c r="R12" s="3"/>
      <c r="S12" s="3"/>
      <c r="T12" s="3">
        <v>2</v>
      </c>
      <c r="U12" s="3">
        <v>9720</v>
      </c>
      <c r="V12" s="3"/>
      <c r="W12" s="3"/>
      <c r="X12" s="3"/>
      <c r="Y12" s="3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20</v>
      </c>
      <c r="C13" s="3">
        <v>2</v>
      </c>
      <c r="D13" s="9">
        <f t="shared" si="0"/>
        <v>14040</v>
      </c>
      <c r="E13" s="3"/>
      <c r="F13" s="2">
        <f t="shared" si="1"/>
        <v>14040</v>
      </c>
      <c r="G13" s="7"/>
      <c r="H13" s="3"/>
      <c r="I13" s="3"/>
      <c r="J13" s="3">
        <v>2</v>
      </c>
      <c r="K13" s="3">
        <v>8640</v>
      </c>
      <c r="L13" s="3">
        <v>1</v>
      </c>
      <c r="M13" s="3">
        <v>4320</v>
      </c>
      <c r="N13" s="3">
        <v>1</v>
      </c>
      <c r="O13" s="3">
        <v>1080</v>
      </c>
      <c r="P13" s="3"/>
      <c r="Q13" s="3"/>
      <c r="R13" s="3"/>
      <c r="S13" s="3"/>
      <c r="T13" s="3"/>
      <c r="U13" s="3"/>
      <c r="V13" s="3"/>
      <c r="W13" s="3"/>
      <c r="X13" s="3"/>
      <c r="Y13" s="3"/>
      <c r="AA13" s="1" t="s">
        <v>29</v>
      </c>
      <c r="AB13" s="12">
        <v>49615</v>
      </c>
      <c r="AC13" s="25">
        <f t="shared" ref="AC13:AC18" si="2">SUM(AB13/$AB$22)</f>
        <v>0.17437405985969945</v>
      </c>
    </row>
    <row r="14" spans="1:29">
      <c r="A14" s="1">
        <v>11</v>
      </c>
      <c r="B14" s="1" t="s">
        <v>21</v>
      </c>
      <c r="C14" s="3">
        <v>2</v>
      </c>
      <c r="D14" s="9">
        <f t="shared" si="0"/>
        <v>12960</v>
      </c>
      <c r="E14" s="3"/>
      <c r="F14" s="2">
        <f t="shared" si="1"/>
        <v>12960</v>
      </c>
      <c r="G14" s="7"/>
      <c r="H14" s="3"/>
      <c r="I14" s="3"/>
      <c r="J14" s="3">
        <v>1</v>
      </c>
      <c r="K14" s="3">
        <v>4320</v>
      </c>
      <c r="L14" s="3">
        <v>2</v>
      </c>
      <c r="M14" s="3">
        <v>5400</v>
      </c>
      <c r="N14" s="3">
        <v>1</v>
      </c>
      <c r="O14" s="3">
        <v>1080</v>
      </c>
      <c r="P14" s="3"/>
      <c r="Q14" s="3"/>
      <c r="R14" s="3"/>
      <c r="S14" s="3"/>
      <c r="T14" s="3">
        <v>1</v>
      </c>
      <c r="U14" s="3">
        <v>2160</v>
      </c>
      <c r="V14" s="3"/>
      <c r="W14" s="3"/>
      <c r="X14" s="3"/>
      <c r="Y14" s="3"/>
      <c r="AA14" s="1" t="s">
        <v>39</v>
      </c>
      <c r="AB14" s="12"/>
      <c r="AC14" s="25">
        <f t="shared" si="2"/>
        <v>0</v>
      </c>
    </row>
    <row r="15" spans="1:29">
      <c r="A15" s="1">
        <v>12</v>
      </c>
      <c r="B15" s="1" t="s">
        <v>22</v>
      </c>
      <c r="C15" s="3">
        <v>2</v>
      </c>
      <c r="D15" s="9">
        <f t="shared" si="0"/>
        <v>5778</v>
      </c>
      <c r="E15" s="3"/>
      <c r="F15" s="2">
        <f t="shared" si="1"/>
        <v>5778</v>
      </c>
      <c r="G15" s="7"/>
      <c r="H15" s="3"/>
      <c r="I15" s="3"/>
      <c r="J15" s="3"/>
      <c r="K15" s="3"/>
      <c r="L15" s="3">
        <v>2</v>
      </c>
      <c r="M15" s="3">
        <v>5778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1" t="s">
        <v>40</v>
      </c>
      <c r="AB15" s="12">
        <v>4266</v>
      </c>
      <c r="AC15" s="25">
        <f t="shared" si="2"/>
        <v>1.4993041204504239E-2</v>
      </c>
    </row>
    <row r="16" spans="1:29">
      <c r="A16" s="1">
        <v>13</v>
      </c>
      <c r="B16" s="1" t="s">
        <v>23</v>
      </c>
      <c r="C16" s="3">
        <v>3</v>
      </c>
      <c r="D16" s="9">
        <f t="shared" si="0"/>
        <v>25380</v>
      </c>
      <c r="E16" s="3"/>
      <c r="F16" s="2">
        <f t="shared" si="1"/>
        <v>25380</v>
      </c>
      <c r="G16" s="7"/>
      <c r="H16" s="3"/>
      <c r="I16" s="3"/>
      <c r="J16" s="3">
        <v>2</v>
      </c>
      <c r="K16" s="3">
        <v>8640</v>
      </c>
      <c r="L16" s="3">
        <v>3</v>
      </c>
      <c r="M16" s="3">
        <v>9720</v>
      </c>
      <c r="N16" s="3">
        <v>1</v>
      </c>
      <c r="O16" s="3">
        <v>1080</v>
      </c>
      <c r="P16" s="3">
        <v>1</v>
      </c>
      <c r="Q16" s="3">
        <v>2160</v>
      </c>
      <c r="R16" s="3"/>
      <c r="S16" s="3"/>
      <c r="T16" s="3">
        <v>1</v>
      </c>
      <c r="U16" s="3">
        <v>2700</v>
      </c>
      <c r="V16" s="3"/>
      <c r="W16" s="3"/>
      <c r="X16" s="3">
        <v>1</v>
      </c>
      <c r="Y16" s="3">
        <v>1080</v>
      </c>
      <c r="AA16" s="1" t="s">
        <v>42</v>
      </c>
      <c r="AB16" s="12"/>
      <c r="AC16" s="25">
        <f t="shared" si="2"/>
        <v>0</v>
      </c>
    </row>
    <row r="17" spans="1:29">
      <c r="A17" s="1">
        <v>14</v>
      </c>
      <c r="B17" s="1" t="s">
        <v>17</v>
      </c>
      <c r="C17" s="3"/>
      <c r="D17" s="9">
        <f t="shared" si="0"/>
        <v>0</v>
      </c>
      <c r="E17" s="3"/>
      <c r="F17" s="2">
        <f t="shared" si="1"/>
        <v>0</v>
      </c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A17" s="1" t="s">
        <v>41</v>
      </c>
      <c r="AB17" s="12">
        <v>5610</v>
      </c>
      <c r="AC17" s="25">
        <f t="shared" si="2"/>
        <v>1.9716587237990805E-2</v>
      </c>
    </row>
    <row r="18" spans="1:29">
      <c r="A18" s="1">
        <v>15</v>
      </c>
      <c r="B18" s="1" t="s">
        <v>18</v>
      </c>
      <c r="C18" s="3"/>
      <c r="D18" s="9">
        <f t="shared" si="0"/>
        <v>0</v>
      </c>
      <c r="E18" s="3"/>
      <c r="F18" s="2">
        <f t="shared" si="1"/>
        <v>0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AA18" s="9" t="s">
        <v>49</v>
      </c>
      <c r="AB18" s="12"/>
      <c r="AC18" s="25">
        <f t="shared" si="2"/>
        <v>0</v>
      </c>
    </row>
    <row r="19" spans="1:29">
      <c r="A19" s="1">
        <v>16</v>
      </c>
      <c r="B19" s="1" t="s">
        <v>19</v>
      </c>
      <c r="C19" s="3"/>
      <c r="D19" s="9">
        <f t="shared" si="0"/>
        <v>0</v>
      </c>
      <c r="E19" s="3"/>
      <c r="F19" s="2">
        <f t="shared" si="1"/>
        <v>0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A19" s="1" t="s">
        <v>30</v>
      </c>
      <c r="AB19" s="10">
        <v>36200</v>
      </c>
      <c r="AC19" s="25">
        <f>SUM(AB19/$AB$22)</f>
        <v>0.1272264631043257</v>
      </c>
    </row>
    <row r="20" spans="1:29">
      <c r="A20" s="1">
        <v>17</v>
      </c>
      <c r="B20" s="1" t="s">
        <v>20</v>
      </c>
      <c r="C20" s="3">
        <v>2</v>
      </c>
      <c r="D20" s="9">
        <f t="shared" si="0"/>
        <v>27000</v>
      </c>
      <c r="E20" s="3"/>
      <c r="F20" s="2">
        <f t="shared" si="1"/>
        <v>27000</v>
      </c>
      <c r="G20" s="7"/>
      <c r="H20" s="3">
        <v>1</v>
      </c>
      <c r="I20" s="3">
        <v>4320</v>
      </c>
      <c r="J20" s="3">
        <v>2</v>
      </c>
      <c r="K20" s="3">
        <v>8640</v>
      </c>
      <c r="L20" s="3">
        <v>2</v>
      </c>
      <c r="M20" s="3">
        <v>8640</v>
      </c>
      <c r="N20" s="3"/>
      <c r="O20" s="3"/>
      <c r="P20" s="3">
        <v>1</v>
      </c>
      <c r="Q20" s="3">
        <v>2160</v>
      </c>
      <c r="R20" s="3">
        <v>1</v>
      </c>
      <c r="S20" s="3">
        <v>3240</v>
      </c>
      <c r="T20" s="3"/>
      <c r="U20" s="3"/>
      <c r="V20" s="3"/>
      <c r="W20" s="3"/>
      <c r="X20" s="3"/>
      <c r="Y20" s="3"/>
      <c r="AA20" s="1" t="s">
        <v>16</v>
      </c>
      <c r="AB20" s="10">
        <f>SUM(AB13:AB19)</f>
        <v>95691</v>
      </c>
      <c r="AC20" s="25">
        <f>SUM(AB20/$AB$22)</f>
        <v>0.33631015140652021</v>
      </c>
    </row>
    <row r="21" spans="1:29">
      <c r="A21" s="1">
        <v>18</v>
      </c>
      <c r="B21" s="1" t="s">
        <v>21</v>
      </c>
      <c r="C21" s="3">
        <v>2</v>
      </c>
      <c r="D21" s="9">
        <f t="shared" si="0"/>
        <v>9720</v>
      </c>
      <c r="E21" s="3">
        <v>4104</v>
      </c>
      <c r="F21" s="2">
        <f t="shared" si="1"/>
        <v>13824</v>
      </c>
      <c r="G21" s="7"/>
      <c r="H21" s="3"/>
      <c r="I21" s="3"/>
      <c r="J21" s="3"/>
      <c r="K21" s="3"/>
      <c r="L21" s="3">
        <v>1</v>
      </c>
      <c r="M21" s="3">
        <v>4320</v>
      </c>
      <c r="N21" s="3"/>
      <c r="O21" s="3"/>
      <c r="P21" s="3"/>
      <c r="Q21" s="3"/>
      <c r="R21" s="3">
        <v>1</v>
      </c>
      <c r="S21" s="3">
        <v>2160</v>
      </c>
      <c r="T21" s="3">
        <v>1</v>
      </c>
      <c r="U21" s="3">
        <v>3240</v>
      </c>
      <c r="V21" s="3"/>
      <c r="W21" s="3"/>
      <c r="X21" s="3"/>
      <c r="Y21" s="3"/>
      <c r="AB21" s="11"/>
      <c r="AC21" s="24"/>
    </row>
    <row r="22" spans="1:29">
      <c r="A22" s="1">
        <v>19</v>
      </c>
      <c r="B22" s="1" t="s">
        <v>22</v>
      </c>
      <c r="C22" s="3">
        <v>2</v>
      </c>
      <c r="D22" s="9">
        <f t="shared" si="0"/>
        <v>11340</v>
      </c>
      <c r="E22" s="3"/>
      <c r="F22" s="2">
        <f t="shared" si="1"/>
        <v>11340</v>
      </c>
      <c r="G22" s="7"/>
      <c r="H22" s="3">
        <v>1</v>
      </c>
      <c r="I22" s="3">
        <v>2700</v>
      </c>
      <c r="J22" s="3">
        <v>2</v>
      </c>
      <c r="K22" s="3">
        <v>8640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A22" s="1" t="s">
        <v>36</v>
      </c>
      <c r="AB22" s="10">
        <f>F35</f>
        <v>284532</v>
      </c>
      <c r="AC22" s="25">
        <f t="shared" ref="AC22:AC23" si="3">SUM(AB22/$AB$22)</f>
        <v>1</v>
      </c>
    </row>
    <row r="23" spans="1:29">
      <c r="A23" s="1">
        <v>20</v>
      </c>
      <c r="B23" s="1" t="s">
        <v>23</v>
      </c>
      <c r="C23" s="3">
        <v>3</v>
      </c>
      <c r="D23" s="9">
        <f t="shared" si="0"/>
        <v>12636</v>
      </c>
      <c r="E23" s="3"/>
      <c r="F23" s="2">
        <f t="shared" si="1"/>
        <v>12636</v>
      </c>
      <c r="G23" s="7"/>
      <c r="H23" s="3"/>
      <c r="I23" s="3"/>
      <c r="J23" s="3">
        <v>1</v>
      </c>
      <c r="K23" s="3">
        <v>3888</v>
      </c>
      <c r="L23" s="3">
        <v>3</v>
      </c>
      <c r="M23" s="3">
        <v>8748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A23" s="1" t="s">
        <v>31</v>
      </c>
      <c r="AB23" s="20">
        <f>SUM(AB22-AB20)</f>
        <v>188841</v>
      </c>
      <c r="AC23" s="25">
        <f t="shared" si="3"/>
        <v>0.66368984859347979</v>
      </c>
    </row>
    <row r="24" spans="1:29">
      <c r="A24" s="1">
        <v>21</v>
      </c>
      <c r="B24" s="1" t="s">
        <v>17</v>
      </c>
      <c r="C24" s="3"/>
      <c r="D24" s="9">
        <f t="shared" si="0"/>
        <v>0</v>
      </c>
      <c r="E24" s="3"/>
      <c r="F24" s="2">
        <f t="shared" si="1"/>
        <v>0</v>
      </c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9">
      <c r="A25" s="1">
        <v>22</v>
      </c>
      <c r="B25" s="1" t="s">
        <v>18</v>
      </c>
      <c r="C25" s="3"/>
      <c r="D25" s="9">
        <f t="shared" si="0"/>
        <v>0</v>
      </c>
      <c r="E25" s="3"/>
      <c r="F25" s="2">
        <f t="shared" si="1"/>
        <v>0</v>
      </c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A25" s="1" t="s">
        <v>37</v>
      </c>
      <c r="AB25" s="23">
        <f>SUM(AB22+'9'!AB25)</f>
        <v>3518162</v>
      </c>
    </row>
    <row r="26" spans="1:29">
      <c r="A26" s="1">
        <v>23</v>
      </c>
      <c r="B26" s="1" t="s">
        <v>19</v>
      </c>
      <c r="C26" s="3"/>
      <c r="D26" s="9">
        <f t="shared" si="0"/>
        <v>0</v>
      </c>
      <c r="E26" s="3"/>
      <c r="F26" s="2">
        <f t="shared" si="1"/>
        <v>0</v>
      </c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A26" s="1" t="s">
        <v>38</v>
      </c>
      <c r="AB26" s="23">
        <f>SUM(AB23+'9'!AB26)</f>
        <v>2328000</v>
      </c>
    </row>
    <row r="27" spans="1:29">
      <c r="A27" s="1">
        <v>24</v>
      </c>
      <c r="B27" s="1" t="s">
        <v>20</v>
      </c>
      <c r="C27" s="3">
        <v>2</v>
      </c>
      <c r="D27" s="9">
        <f t="shared" si="0"/>
        <v>10800</v>
      </c>
      <c r="E27" s="3">
        <v>1080</v>
      </c>
      <c r="F27" s="2">
        <f t="shared" si="1"/>
        <v>11880</v>
      </c>
      <c r="G27" s="7"/>
      <c r="H27" s="3"/>
      <c r="I27" s="3"/>
      <c r="J27" s="3">
        <v>1</v>
      </c>
      <c r="K27" s="3">
        <v>5400</v>
      </c>
      <c r="L27" s="3">
        <v>1</v>
      </c>
      <c r="M27" s="3">
        <v>5400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9">
      <c r="A28" s="1">
        <v>25</v>
      </c>
      <c r="B28" s="1" t="s">
        <v>21</v>
      </c>
      <c r="C28" s="3">
        <v>4</v>
      </c>
      <c r="D28" s="9">
        <f t="shared" si="0"/>
        <v>9264</v>
      </c>
      <c r="E28" s="3"/>
      <c r="F28" s="2">
        <f t="shared" si="1"/>
        <v>9264</v>
      </c>
      <c r="G28" s="7"/>
      <c r="H28" s="3"/>
      <c r="I28" s="3"/>
      <c r="J28" s="3"/>
      <c r="K28" s="3"/>
      <c r="L28" s="3">
        <v>3</v>
      </c>
      <c r="M28" s="3">
        <v>5724</v>
      </c>
      <c r="N28" s="3"/>
      <c r="O28" s="3"/>
      <c r="P28" s="3"/>
      <c r="Q28" s="3"/>
      <c r="R28" s="3"/>
      <c r="S28" s="3"/>
      <c r="T28" s="3">
        <v>1</v>
      </c>
      <c r="U28" s="3">
        <v>3000</v>
      </c>
      <c r="V28" s="3"/>
      <c r="W28" s="3"/>
      <c r="X28" s="3">
        <v>1</v>
      </c>
      <c r="Y28" s="3">
        <v>540</v>
      </c>
    </row>
    <row r="29" spans="1:29">
      <c r="A29" s="1">
        <v>26</v>
      </c>
      <c r="B29" s="1" t="s">
        <v>22</v>
      </c>
      <c r="C29" s="3">
        <v>1</v>
      </c>
      <c r="D29" s="9">
        <f t="shared" si="0"/>
        <v>7290</v>
      </c>
      <c r="E29" s="3"/>
      <c r="F29" s="2">
        <f t="shared" si="1"/>
        <v>7290</v>
      </c>
      <c r="G29" s="7"/>
      <c r="H29" s="3">
        <v>1</v>
      </c>
      <c r="I29" s="3">
        <v>7290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9">
      <c r="A30" s="1">
        <v>27</v>
      </c>
      <c r="B30" s="1" t="s">
        <v>23</v>
      </c>
      <c r="C30" s="3">
        <v>4</v>
      </c>
      <c r="D30" s="9">
        <f t="shared" si="0"/>
        <v>10098</v>
      </c>
      <c r="E30" s="3"/>
      <c r="F30" s="2">
        <f t="shared" si="1"/>
        <v>10098</v>
      </c>
      <c r="G30" s="7"/>
      <c r="H30" s="3"/>
      <c r="I30" s="3"/>
      <c r="J30" s="3"/>
      <c r="K30" s="3"/>
      <c r="L30" s="3">
        <v>3</v>
      </c>
      <c r="M30" s="3">
        <v>7668</v>
      </c>
      <c r="N30" s="3"/>
      <c r="O30" s="3"/>
      <c r="P30" s="3"/>
      <c r="Q30" s="3"/>
      <c r="R30" s="3"/>
      <c r="S30" s="3"/>
      <c r="T30" s="3">
        <v>1</v>
      </c>
      <c r="U30" s="3">
        <v>2430</v>
      </c>
      <c r="V30" s="3"/>
      <c r="W30" s="3"/>
      <c r="X30" s="3"/>
      <c r="Y30" s="3"/>
    </row>
    <row r="31" spans="1:29">
      <c r="A31" s="1">
        <v>28</v>
      </c>
      <c r="B31" s="1" t="s">
        <v>17</v>
      </c>
      <c r="C31" s="3">
        <v>3</v>
      </c>
      <c r="D31" s="9">
        <f t="shared" si="0"/>
        <v>15768</v>
      </c>
      <c r="E31" s="3"/>
      <c r="F31" s="2">
        <f t="shared" si="1"/>
        <v>15768</v>
      </c>
      <c r="G31" s="7"/>
      <c r="H31" s="3">
        <v>1</v>
      </c>
      <c r="I31" s="3">
        <v>4860</v>
      </c>
      <c r="J31" s="3">
        <v>1</v>
      </c>
      <c r="K31" s="3">
        <v>3888</v>
      </c>
      <c r="L31" s="3">
        <v>1</v>
      </c>
      <c r="M31" s="3">
        <v>3888</v>
      </c>
      <c r="N31" s="3">
        <v>1</v>
      </c>
      <c r="O31" s="3">
        <v>972</v>
      </c>
      <c r="P31" s="3"/>
      <c r="Q31" s="3"/>
      <c r="R31" s="3"/>
      <c r="S31" s="3"/>
      <c r="T31" s="3">
        <v>1</v>
      </c>
      <c r="U31" s="3">
        <v>2160</v>
      </c>
      <c r="V31" s="3"/>
      <c r="W31" s="3"/>
      <c r="X31" s="3"/>
      <c r="Y31" s="3"/>
    </row>
    <row r="32" spans="1:29">
      <c r="A32" s="1">
        <v>29</v>
      </c>
      <c r="B32" s="1" t="s">
        <v>18</v>
      </c>
      <c r="C32" s="3"/>
      <c r="D32" s="9">
        <f t="shared" si="0"/>
        <v>0</v>
      </c>
      <c r="E32" s="3"/>
      <c r="F32" s="2">
        <f t="shared" si="1"/>
        <v>0</v>
      </c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1">
        <v>30</v>
      </c>
      <c r="B33" s="1" t="s">
        <v>19</v>
      </c>
      <c r="C33" s="3">
        <v>1</v>
      </c>
      <c r="D33" s="9">
        <f t="shared" si="0"/>
        <v>12960</v>
      </c>
      <c r="E33" s="3">
        <v>5400</v>
      </c>
      <c r="F33" s="2">
        <f t="shared" si="1"/>
        <v>18360</v>
      </c>
      <c r="G33" s="7"/>
      <c r="H33" s="3"/>
      <c r="I33" s="3"/>
      <c r="J33" s="3">
        <v>1</v>
      </c>
      <c r="K33" s="3">
        <v>4320</v>
      </c>
      <c r="L33" s="3">
        <v>1</v>
      </c>
      <c r="M33" s="3">
        <v>4320</v>
      </c>
      <c r="N33" s="3"/>
      <c r="O33" s="3"/>
      <c r="P33" s="3"/>
      <c r="Q33" s="3"/>
      <c r="R33" s="3">
        <v>1</v>
      </c>
      <c r="S33" s="3">
        <v>4320</v>
      </c>
      <c r="T33" s="3"/>
      <c r="U33" s="3"/>
      <c r="V33" s="3"/>
      <c r="W33" s="3"/>
      <c r="X33" s="3"/>
      <c r="Y33" s="3"/>
    </row>
    <row r="34" spans="1:25">
      <c r="A34" s="1">
        <v>31</v>
      </c>
      <c r="B34" s="1" t="s">
        <v>20</v>
      </c>
      <c r="C34" s="3"/>
      <c r="D34" s="9">
        <f t="shared" si="0"/>
        <v>0</v>
      </c>
      <c r="E34" s="3"/>
      <c r="F34" s="2">
        <f t="shared" si="1"/>
        <v>0</v>
      </c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19" t="s">
        <v>16</v>
      </c>
      <c r="B35" s="19"/>
      <c r="C35" s="19">
        <f>SUM(C4:C34)</f>
        <v>44</v>
      </c>
      <c r="D35" s="19">
        <f>SUM(D4:D34)</f>
        <v>256020</v>
      </c>
      <c r="E35" s="19">
        <f t="shared" ref="E35:Y35" si="4">SUM(E4:E34)</f>
        <v>28512</v>
      </c>
      <c r="F35" s="19">
        <f t="shared" si="4"/>
        <v>284532</v>
      </c>
      <c r="G35" s="8">
        <f t="shared" si="4"/>
        <v>0</v>
      </c>
      <c r="H35" s="19">
        <f t="shared" si="4"/>
        <v>4</v>
      </c>
      <c r="I35" s="19">
        <f t="shared" si="4"/>
        <v>19170</v>
      </c>
      <c r="J35" s="19">
        <f t="shared" si="4"/>
        <v>18</v>
      </c>
      <c r="K35" s="19">
        <f t="shared" si="4"/>
        <v>80676</v>
      </c>
      <c r="L35" s="19">
        <f t="shared" si="4"/>
        <v>31</v>
      </c>
      <c r="M35" s="19">
        <v>40</v>
      </c>
      <c r="N35" s="19">
        <f t="shared" si="4"/>
        <v>5</v>
      </c>
      <c r="O35" s="19">
        <f t="shared" si="4"/>
        <v>5292</v>
      </c>
      <c r="P35" s="19">
        <f t="shared" si="4"/>
        <v>2</v>
      </c>
      <c r="Q35" s="19">
        <f t="shared" si="4"/>
        <v>4320</v>
      </c>
      <c r="R35" s="19">
        <f t="shared" si="4"/>
        <v>4</v>
      </c>
      <c r="S35" s="19">
        <f t="shared" si="4"/>
        <v>14040</v>
      </c>
      <c r="T35" s="19">
        <f t="shared" si="4"/>
        <v>10</v>
      </c>
      <c r="U35" s="19">
        <f t="shared" si="4"/>
        <v>30354</v>
      </c>
      <c r="V35" s="19">
        <f t="shared" si="4"/>
        <v>0</v>
      </c>
      <c r="W35" s="19">
        <f t="shared" si="4"/>
        <v>0</v>
      </c>
      <c r="X35" s="19">
        <f t="shared" si="4"/>
        <v>2</v>
      </c>
      <c r="Y35" s="19">
        <f t="shared" si="4"/>
        <v>1620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73" zoomScaleNormal="73" workbookViewId="0">
      <selection activeCell="AB21" sqref="AB21"/>
    </sheetView>
  </sheetViews>
  <sheetFormatPr defaultRowHeight="13.5"/>
  <cols>
    <col min="1" max="3" width="4.125" customWidth="1"/>
    <col min="6" max="6" width="11.25" bestFit="1" customWidth="1"/>
    <col min="7" max="7" width="0.75" style="21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625" bestFit="1" customWidth="1"/>
    <col min="28" max="28" width="9.875" bestFit="1" customWidth="1"/>
  </cols>
  <sheetData>
    <row r="1" spans="1:29">
      <c r="B1" s="27">
        <v>11</v>
      </c>
      <c r="C1" s="27"/>
      <c r="D1" s="29" t="s">
        <v>24</v>
      </c>
      <c r="E1" s="4"/>
    </row>
    <row r="2" spans="1:29">
      <c r="B2" s="28"/>
      <c r="C2" s="28"/>
      <c r="D2" s="30"/>
      <c r="E2" s="5"/>
    </row>
    <row r="3" spans="1:29">
      <c r="A3" s="17" t="s">
        <v>0</v>
      </c>
      <c r="B3" s="17" t="s">
        <v>1</v>
      </c>
      <c r="C3" s="17" t="s">
        <v>2</v>
      </c>
      <c r="D3" s="17" t="s">
        <v>4</v>
      </c>
      <c r="E3" s="17" t="s">
        <v>5</v>
      </c>
      <c r="F3" s="17" t="s">
        <v>6</v>
      </c>
      <c r="H3" s="17" t="s">
        <v>7</v>
      </c>
      <c r="I3" s="17" t="s">
        <v>3</v>
      </c>
      <c r="J3" s="17" t="s">
        <v>7</v>
      </c>
      <c r="K3" s="17" t="s">
        <v>8</v>
      </c>
      <c r="L3" s="17" t="s">
        <v>7</v>
      </c>
      <c r="M3" s="17" t="s">
        <v>9</v>
      </c>
      <c r="N3" s="17" t="s">
        <v>7</v>
      </c>
      <c r="O3" s="17" t="s">
        <v>10</v>
      </c>
      <c r="P3" s="17" t="s">
        <v>7</v>
      </c>
      <c r="Q3" s="17" t="s">
        <v>11</v>
      </c>
      <c r="R3" s="17" t="s">
        <v>7</v>
      </c>
      <c r="S3" s="17" t="s">
        <v>12</v>
      </c>
      <c r="T3" s="17" t="s">
        <v>7</v>
      </c>
      <c r="U3" s="17" t="s">
        <v>13</v>
      </c>
      <c r="V3" s="17" t="s">
        <v>7</v>
      </c>
      <c r="W3" s="17" t="s">
        <v>14</v>
      </c>
      <c r="X3" s="17" t="s">
        <v>7</v>
      </c>
      <c r="Y3" s="17" t="s">
        <v>15</v>
      </c>
      <c r="AA3" t="s">
        <v>32</v>
      </c>
    </row>
    <row r="4" spans="1:29">
      <c r="A4" s="1">
        <v>1</v>
      </c>
      <c r="B4" s="1" t="s">
        <v>25</v>
      </c>
      <c r="C4" s="3">
        <v>2</v>
      </c>
      <c r="D4" s="9">
        <f>SUM(I4,K4,M4,O4,Q4,S4,U4,W4,Y4)</f>
        <v>12960</v>
      </c>
      <c r="E4" s="3"/>
      <c r="F4" s="2">
        <f>SUM(D4+E4)</f>
        <v>12960</v>
      </c>
      <c r="H4" s="3"/>
      <c r="I4" s="3"/>
      <c r="J4" s="3">
        <v>1</v>
      </c>
      <c r="K4" s="3">
        <v>4320</v>
      </c>
      <c r="L4" s="3">
        <v>1</v>
      </c>
      <c r="M4" s="3">
        <v>2160</v>
      </c>
      <c r="N4" s="3">
        <v>1</v>
      </c>
      <c r="O4" s="3">
        <v>1080</v>
      </c>
      <c r="P4" s="3"/>
      <c r="Q4" s="3"/>
      <c r="R4" s="3"/>
      <c r="S4" s="3"/>
      <c r="T4" s="3">
        <v>1</v>
      </c>
      <c r="U4" s="3">
        <v>5400</v>
      </c>
      <c r="V4" s="3"/>
      <c r="W4" s="3"/>
      <c r="X4" s="3"/>
      <c r="Y4" s="3"/>
      <c r="AA4" t="s">
        <v>33</v>
      </c>
      <c r="AB4">
        <v>4900</v>
      </c>
    </row>
    <row r="5" spans="1:29">
      <c r="A5" s="1">
        <v>2</v>
      </c>
      <c r="B5" s="1" t="s">
        <v>22</v>
      </c>
      <c r="C5" s="3">
        <v>1</v>
      </c>
      <c r="D5" s="9">
        <f t="shared" ref="D5:D34" si="0">SUM(I5,K5,M5,O5,Q5,S5,U5,W5,Y5)</f>
        <v>12420</v>
      </c>
      <c r="E5" s="3">
        <v>1620</v>
      </c>
      <c r="F5" s="2">
        <f t="shared" ref="F5:F34" si="1">SUM(D5+E5)</f>
        <v>14040</v>
      </c>
      <c r="H5" s="3"/>
      <c r="I5" s="3"/>
      <c r="J5" s="3">
        <v>1</v>
      </c>
      <c r="K5" s="3">
        <v>4320</v>
      </c>
      <c r="L5" s="3">
        <v>1</v>
      </c>
      <c r="M5" s="3">
        <v>4320</v>
      </c>
      <c r="N5" s="3"/>
      <c r="O5" s="3"/>
      <c r="P5" s="3"/>
      <c r="Q5" s="3"/>
      <c r="R5" s="3">
        <v>1</v>
      </c>
      <c r="S5" s="3">
        <v>3780</v>
      </c>
      <c r="T5" s="3"/>
      <c r="U5" s="3"/>
      <c r="V5" s="3"/>
      <c r="W5" s="3"/>
      <c r="X5" s="3"/>
      <c r="Y5" s="3"/>
      <c r="AA5" t="s">
        <v>34</v>
      </c>
      <c r="AB5">
        <v>1300</v>
      </c>
    </row>
    <row r="6" spans="1:29">
      <c r="A6" s="1">
        <v>3</v>
      </c>
      <c r="B6" s="1" t="s">
        <v>23</v>
      </c>
      <c r="C6" s="3">
        <v>2</v>
      </c>
      <c r="D6" s="9">
        <f t="shared" si="0"/>
        <v>9720</v>
      </c>
      <c r="E6" s="3"/>
      <c r="F6" s="2">
        <f t="shared" si="1"/>
        <v>9720</v>
      </c>
      <c r="G6" s="7"/>
      <c r="H6" s="3"/>
      <c r="I6" s="3"/>
      <c r="J6" s="3">
        <v>1</v>
      </c>
      <c r="K6" s="3">
        <v>4320</v>
      </c>
      <c r="L6" s="3">
        <v>1</v>
      </c>
      <c r="M6" s="3">
        <v>4320</v>
      </c>
      <c r="N6" s="3">
        <v>1</v>
      </c>
      <c r="O6" s="3">
        <v>1080</v>
      </c>
      <c r="P6" s="3"/>
      <c r="Q6" s="3"/>
      <c r="R6" s="3"/>
      <c r="S6" s="3"/>
      <c r="T6" s="3"/>
      <c r="U6" s="3"/>
      <c r="V6" s="3"/>
      <c r="W6" s="3"/>
      <c r="X6" s="3"/>
      <c r="Y6" s="3"/>
      <c r="AA6" t="s">
        <v>35</v>
      </c>
      <c r="AB6">
        <v>30000</v>
      </c>
    </row>
    <row r="7" spans="1:29">
      <c r="A7" s="1">
        <v>4</v>
      </c>
      <c r="B7" s="1" t="s">
        <v>17</v>
      </c>
      <c r="C7" s="3">
        <v>4</v>
      </c>
      <c r="D7" s="9">
        <f t="shared" si="0"/>
        <v>15660</v>
      </c>
      <c r="E7" s="3"/>
      <c r="F7" s="2">
        <f t="shared" si="1"/>
        <v>15660</v>
      </c>
      <c r="G7" s="7"/>
      <c r="H7" s="3"/>
      <c r="I7" s="3"/>
      <c r="J7" s="3">
        <v>1</v>
      </c>
      <c r="K7" s="3">
        <v>3888</v>
      </c>
      <c r="L7" s="3">
        <v>4</v>
      </c>
      <c r="M7" s="3">
        <v>11772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>
        <f>SUM(AB4:AB6)</f>
        <v>36200</v>
      </c>
    </row>
    <row r="8" spans="1:29">
      <c r="A8" s="1">
        <v>5</v>
      </c>
      <c r="B8" s="1" t="s">
        <v>18</v>
      </c>
      <c r="C8" s="3">
        <v>4</v>
      </c>
      <c r="D8" s="9">
        <f t="shared" si="0"/>
        <v>34560</v>
      </c>
      <c r="E8" s="3">
        <v>2700</v>
      </c>
      <c r="F8" s="2">
        <f t="shared" si="1"/>
        <v>37260</v>
      </c>
      <c r="G8" s="7"/>
      <c r="H8" s="3"/>
      <c r="I8" s="3"/>
      <c r="J8" s="3">
        <v>3</v>
      </c>
      <c r="K8" s="3">
        <v>12960</v>
      </c>
      <c r="L8" s="3">
        <v>4</v>
      </c>
      <c r="M8" s="3">
        <v>17280</v>
      </c>
      <c r="N8" s="3"/>
      <c r="O8" s="3"/>
      <c r="P8" s="3">
        <v>2</v>
      </c>
      <c r="Q8" s="3">
        <v>4320</v>
      </c>
      <c r="R8" s="3"/>
      <c r="S8" s="3"/>
      <c r="T8" s="3"/>
      <c r="U8" s="3"/>
      <c r="V8" s="3"/>
      <c r="W8" s="3"/>
      <c r="X8" s="3"/>
      <c r="Y8" s="3"/>
    </row>
    <row r="9" spans="1:29">
      <c r="A9" s="1">
        <v>6</v>
      </c>
      <c r="B9" s="1" t="s">
        <v>19</v>
      </c>
      <c r="C9" s="3">
        <v>2</v>
      </c>
      <c r="D9" s="9">
        <f t="shared" si="0"/>
        <v>27000</v>
      </c>
      <c r="E9" s="3"/>
      <c r="F9" s="2">
        <f>SUM(D9+E9)</f>
        <v>27000</v>
      </c>
      <c r="G9" s="7"/>
      <c r="H9" s="3"/>
      <c r="I9" s="3"/>
      <c r="J9" s="3">
        <v>2</v>
      </c>
      <c r="K9" s="3">
        <v>10800</v>
      </c>
      <c r="L9" s="3">
        <v>2</v>
      </c>
      <c r="M9" s="3">
        <v>8640</v>
      </c>
      <c r="N9" s="3"/>
      <c r="O9" s="3"/>
      <c r="P9" s="3">
        <v>1</v>
      </c>
      <c r="Q9" s="3">
        <v>2160</v>
      </c>
      <c r="R9" s="3"/>
      <c r="S9" s="3"/>
      <c r="T9" s="3">
        <v>1</v>
      </c>
      <c r="U9" s="3">
        <v>5400</v>
      </c>
      <c r="V9" s="3"/>
      <c r="W9" s="3"/>
      <c r="X9" s="3"/>
      <c r="Y9" s="3"/>
      <c r="AA9" t="s">
        <v>43</v>
      </c>
    </row>
    <row r="10" spans="1:29">
      <c r="A10" s="1">
        <v>7</v>
      </c>
      <c r="B10" s="1" t="s">
        <v>20</v>
      </c>
      <c r="C10" s="3"/>
      <c r="D10" s="9">
        <f t="shared" si="0"/>
        <v>0</v>
      </c>
      <c r="E10" s="3"/>
      <c r="F10" s="2">
        <f t="shared" si="1"/>
        <v>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A10" t="s">
        <v>44</v>
      </c>
    </row>
    <row r="11" spans="1:29">
      <c r="A11" s="1">
        <v>8</v>
      </c>
      <c r="B11" s="1" t="s">
        <v>21</v>
      </c>
      <c r="C11" s="3">
        <v>2</v>
      </c>
      <c r="D11" s="9">
        <f t="shared" si="0"/>
        <v>20520</v>
      </c>
      <c r="E11" s="3"/>
      <c r="F11" s="2">
        <f t="shared" si="1"/>
        <v>20520</v>
      </c>
      <c r="G11" s="7"/>
      <c r="H11" s="3">
        <v>1</v>
      </c>
      <c r="I11" s="3">
        <v>3240</v>
      </c>
      <c r="J11" s="3">
        <v>2</v>
      </c>
      <c r="K11" s="3">
        <v>8640</v>
      </c>
      <c r="L11" s="3">
        <v>2</v>
      </c>
      <c r="M11" s="3">
        <v>8640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9">
      <c r="A12" s="1">
        <v>9</v>
      </c>
      <c r="B12" s="1" t="s">
        <v>22</v>
      </c>
      <c r="C12" s="3">
        <v>2</v>
      </c>
      <c r="D12" s="9">
        <f t="shared" si="0"/>
        <v>21600</v>
      </c>
      <c r="E12" s="3"/>
      <c r="F12" s="2">
        <f t="shared" si="1"/>
        <v>21600</v>
      </c>
      <c r="G12" s="7"/>
      <c r="H12" s="3">
        <v>1</v>
      </c>
      <c r="I12" s="3">
        <v>4320</v>
      </c>
      <c r="J12" s="3">
        <v>2</v>
      </c>
      <c r="K12" s="3">
        <v>8640</v>
      </c>
      <c r="L12" s="3">
        <v>2</v>
      </c>
      <c r="M12" s="3">
        <v>8640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23</v>
      </c>
      <c r="C13" s="3">
        <v>4</v>
      </c>
      <c r="D13" s="9">
        <f t="shared" si="0"/>
        <v>28890</v>
      </c>
      <c r="E13" s="3">
        <v>3800</v>
      </c>
      <c r="F13" s="2">
        <f t="shared" si="1"/>
        <v>32690</v>
      </c>
      <c r="G13" s="7"/>
      <c r="H13" s="3">
        <v>1</v>
      </c>
      <c r="I13" s="3">
        <v>4320</v>
      </c>
      <c r="J13" s="3">
        <v>2</v>
      </c>
      <c r="K13" s="3">
        <v>8640</v>
      </c>
      <c r="L13" s="3">
        <v>3</v>
      </c>
      <c r="M13" s="3">
        <v>7020</v>
      </c>
      <c r="N13" s="3">
        <v>1</v>
      </c>
      <c r="O13" s="3">
        <v>1080</v>
      </c>
      <c r="P13" s="3">
        <v>1</v>
      </c>
      <c r="Q13" s="3">
        <v>2160</v>
      </c>
      <c r="R13" s="3"/>
      <c r="S13" s="3"/>
      <c r="T13" s="3">
        <v>2</v>
      </c>
      <c r="U13" s="3">
        <v>4590</v>
      </c>
      <c r="V13" s="3"/>
      <c r="W13" s="3"/>
      <c r="X13" s="3">
        <v>1</v>
      </c>
      <c r="Y13" s="3">
        <v>1080</v>
      </c>
      <c r="AA13" s="1" t="s">
        <v>29</v>
      </c>
      <c r="AB13" s="12">
        <v>40485</v>
      </c>
      <c r="AC13" s="25">
        <f t="shared" ref="AC13:AC18" si="2">SUM(AB13/$AB$22)</f>
        <v>0.10401999979445227</v>
      </c>
    </row>
    <row r="14" spans="1:29">
      <c r="A14" s="1">
        <v>11</v>
      </c>
      <c r="B14" s="1" t="s">
        <v>17</v>
      </c>
      <c r="C14" s="3">
        <v>1</v>
      </c>
      <c r="D14" s="9">
        <f t="shared" si="0"/>
        <v>2160</v>
      </c>
      <c r="E14" s="3"/>
      <c r="F14" s="2">
        <f t="shared" si="1"/>
        <v>2160</v>
      </c>
      <c r="G14" s="7"/>
      <c r="H14" s="3"/>
      <c r="I14" s="3"/>
      <c r="J14" s="3"/>
      <c r="K14" s="3"/>
      <c r="L14" s="3">
        <v>1</v>
      </c>
      <c r="M14" s="3">
        <v>2160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A14" s="1" t="s">
        <v>39</v>
      </c>
      <c r="AB14" s="12">
        <v>2560</v>
      </c>
      <c r="AC14" s="25">
        <f t="shared" si="2"/>
        <v>6.5775274663158649E-3</v>
      </c>
    </row>
    <row r="15" spans="1:29">
      <c r="A15" s="1">
        <v>12</v>
      </c>
      <c r="B15" s="1" t="s">
        <v>18</v>
      </c>
      <c r="C15" s="3">
        <v>2</v>
      </c>
      <c r="D15" s="9">
        <f t="shared" si="0"/>
        <v>18360</v>
      </c>
      <c r="E15" s="3"/>
      <c r="F15" s="2">
        <f t="shared" si="1"/>
        <v>18360</v>
      </c>
      <c r="G15" s="7"/>
      <c r="H15" s="3"/>
      <c r="I15" s="3"/>
      <c r="J15" s="3">
        <v>2</v>
      </c>
      <c r="K15" s="3">
        <v>8208</v>
      </c>
      <c r="L15" s="3">
        <v>1</v>
      </c>
      <c r="M15" s="3">
        <v>4320</v>
      </c>
      <c r="N15" s="3">
        <v>1</v>
      </c>
      <c r="O15" s="3">
        <v>972</v>
      </c>
      <c r="P15" s="3"/>
      <c r="Q15" s="3"/>
      <c r="R15" s="3"/>
      <c r="S15" s="3"/>
      <c r="T15" s="3">
        <v>1</v>
      </c>
      <c r="U15" s="3">
        <v>4860</v>
      </c>
      <c r="V15" s="3"/>
      <c r="W15" s="3"/>
      <c r="X15" s="3"/>
      <c r="Y15" s="3"/>
      <c r="AA15" s="1" t="s">
        <v>40</v>
      </c>
      <c r="AB15" s="12">
        <v>4266</v>
      </c>
      <c r="AC15" s="25">
        <f t="shared" si="2"/>
        <v>1.0960832879415423E-2</v>
      </c>
    </row>
    <row r="16" spans="1:29">
      <c r="A16" s="1">
        <v>13</v>
      </c>
      <c r="B16" s="1" t="s">
        <v>19</v>
      </c>
      <c r="C16" s="3">
        <v>2</v>
      </c>
      <c r="D16" s="9">
        <f t="shared" si="0"/>
        <v>10800</v>
      </c>
      <c r="E16" s="3"/>
      <c r="F16" s="2">
        <f t="shared" si="1"/>
        <v>10800</v>
      </c>
      <c r="G16" s="7"/>
      <c r="H16" s="3"/>
      <c r="I16" s="3"/>
      <c r="J16" s="3">
        <v>1</v>
      </c>
      <c r="K16" s="3">
        <v>4320</v>
      </c>
      <c r="L16" s="3">
        <v>2</v>
      </c>
      <c r="M16" s="3">
        <v>6480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A16" s="1" t="s">
        <v>42</v>
      </c>
      <c r="AB16" s="12"/>
      <c r="AC16" s="25">
        <f t="shared" si="2"/>
        <v>0</v>
      </c>
    </row>
    <row r="17" spans="1:29">
      <c r="A17" s="1">
        <v>14</v>
      </c>
      <c r="B17" s="1" t="s">
        <v>20</v>
      </c>
      <c r="C17" s="3"/>
      <c r="D17" s="9">
        <f t="shared" si="0"/>
        <v>0</v>
      </c>
      <c r="E17" s="3"/>
      <c r="F17" s="2">
        <f t="shared" si="1"/>
        <v>0</v>
      </c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A17" s="1" t="s">
        <v>41</v>
      </c>
      <c r="AB17" s="12"/>
      <c r="AC17" s="25">
        <f t="shared" si="2"/>
        <v>0</v>
      </c>
    </row>
    <row r="18" spans="1:29">
      <c r="A18" s="1">
        <v>15</v>
      </c>
      <c r="B18" s="1" t="s">
        <v>21</v>
      </c>
      <c r="C18" s="3"/>
      <c r="D18" s="9">
        <f t="shared" si="0"/>
        <v>0</v>
      </c>
      <c r="E18" s="3"/>
      <c r="F18" s="2">
        <f t="shared" si="1"/>
        <v>0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AA18" s="9" t="s">
        <v>49</v>
      </c>
      <c r="AB18" s="12"/>
      <c r="AC18" s="25">
        <f t="shared" si="2"/>
        <v>0</v>
      </c>
    </row>
    <row r="19" spans="1:29">
      <c r="A19" s="1">
        <v>16</v>
      </c>
      <c r="B19" s="1" t="s">
        <v>22</v>
      </c>
      <c r="C19" s="3"/>
      <c r="D19" s="9">
        <f t="shared" si="0"/>
        <v>0</v>
      </c>
      <c r="E19" s="3"/>
      <c r="F19" s="2">
        <f t="shared" si="1"/>
        <v>0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A19" s="1" t="s">
        <v>30</v>
      </c>
      <c r="AB19" s="10">
        <v>36200</v>
      </c>
      <c r="AC19" s="25">
        <f>SUM(AB19/$AB$22)</f>
        <v>9.3010349328372779E-2</v>
      </c>
    </row>
    <row r="20" spans="1:29">
      <c r="A20" s="1">
        <v>17</v>
      </c>
      <c r="B20" s="1" t="s">
        <v>23</v>
      </c>
      <c r="C20" s="3"/>
      <c r="D20" s="9">
        <f t="shared" si="0"/>
        <v>0</v>
      </c>
      <c r="E20" s="3"/>
      <c r="F20" s="2">
        <f t="shared" si="1"/>
        <v>0</v>
      </c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A20" s="1" t="s">
        <v>16</v>
      </c>
      <c r="AB20" s="10">
        <f>SUM(AB13:AB19)</f>
        <v>83511</v>
      </c>
      <c r="AC20" s="25">
        <f>SUM(AB20/$AB$22)</f>
        <v>0.21456870946855633</v>
      </c>
    </row>
    <row r="21" spans="1:29">
      <c r="A21" s="1">
        <v>18</v>
      </c>
      <c r="B21" s="1" t="s">
        <v>17</v>
      </c>
      <c r="C21" s="3"/>
      <c r="D21" s="9">
        <f t="shared" si="0"/>
        <v>0</v>
      </c>
      <c r="E21" s="3"/>
      <c r="F21" s="2">
        <f t="shared" si="1"/>
        <v>0</v>
      </c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B21" s="11"/>
      <c r="AC21" s="24"/>
    </row>
    <row r="22" spans="1:29">
      <c r="A22" s="1">
        <v>19</v>
      </c>
      <c r="B22" s="1" t="s">
        <v>18</v>
      </c>
      <c r="C22" s="3">
        <v>4</v>
      </c>
      <c r="D22" s="9">
        <f t="shared" si="0"/>
        <v>31944</v>
      </c>
      <c r="E22" s="3"/>
      <c r="F22" s="2">
        <f t="shared" si="1"/>
        <v>31944</v>
      </c>
      <c r="G22" s="7"/>
      <c r="H22" s="3">
        <v>2</v>
      </c>
      <c r="I22" s="3">
        <v>8640</v>
      </c>
      <c r="J22" s="3">
        <v>1</v>
      </c>
      <c r="K22" s="3">
        <v>4320</v>
      </c>
      <c r="L22" s="3">
        <v>3</v>
      </c>
      <c r="M22" s="3">
        <v>10584</v>
      </c>
      <c r="N22" s="3"/>
      <c r="O22" s="3"/>
      <c r="P22" s="3"/>
      <c r="Q22" s="3"/>
      <c r="R22" s="3">
        <v>2</v>
      </c>
      <c r="S22" s="3">
        <v>5400</v>
      </c>
      <c r="T22" s="3">
        <v>1</v>
      </c>
      <c r="U22" s="3">
        <v>3000</v>
      </c>
      <c r="V22" s="3"/>
      <c r="W22" s="3"/>
      <c r="X22" s="3"/>
      <c r="Y22" s="3"/>
      <c r="AA22" s="1" t="s">
        <v>36</v>
      </c>
      <c r="AB22" s="10">
        <f>F35</f>
        <v>389204</v>
      </c>
      <c r="AC22" s="25">
        <f t="shared" ref="AC22:AC23" si="3">SUM(AB22/$AB$22)</f>
        <v>1</v>
      </c>
    </row>
    <row r="23" spans="1:29">
      <c r="A23" s="1">
        <v>20</v>
      </c>
      <c r="B23" s="1" t="s">
        <v>19</v>
      </c>
      <c r="C23" s="3">
        <v>1</v>
      </c>
      <c r="D23" s="9">
        <f t="shared" si="0"/>
        <v>3888</v>
      </c>
      <c r="E23" s="3"/>
      <c r="F23" s="2">
        <f t="shared" si="1"/>
        <v>3888</v>
      </c>
      <c r="G23" s="7"/>
      <c r="H23" s="3"/>
      <c r="I23" s="3"/>
      <c r="J23" s="3"/>
      <c r="K23" s="3"/>
      <c r="L23" s="3">
        <v>1</v>
      </c>
      <c r="M23" s="3">
        <v>3888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A23" s="1" t="s">
        <v>31</v>
      </c>
      <c r="AB23" s="20">
        <f>SUM(AB22-AB20)</f>
        <v>305693</v>
      </c>
      <c r="AC23" s="25">
        <f t="shared" si="3"/>
        <v>0.78543129053144367</v>
      </c>
    </row>
    <row r="24" spans="1:29">
      <c r="A24" s="1">
        <v>21</v>
      </c>
      <c r="B24" s="1" t="s">
        <v>20</v>
      </c>
      <c r="C24" s="3">
        <v>3</v>
      </c>
      <c r="D24" s="9">
        <f t="shared" si="0"/>
        <v>22680</v>
      </c>
      <c r="E24" s="3">
        <v>1080</v>
      </c>
      <c r="F24" s="2">
        <f t="shared" si="1"/>
        <v>23760</v>
      </c>
      <c r="G24" s="7"/>
      <c r="H24" s="3">
        <v>1</v>
      </c>
      <c r="I24" s="3">
        <v>4320</v>
      </c>
      <c r="J24" s="3">
        <v>1</v>
      </c>
      <c r="K24" s="3">
        <v>5400</v>
      </c>
      <c r="L24" s="3">
        <v>3</v>
      </c>
      <c r="M24" s="3">
        <v>12960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9">
      <c r="A25" s="1">
        <v>22</v>
      </c>
      <c r="B25" s="1" t="s">
        <v>21</v>
      </c>
      <c r="C25" s="3">
        <v>3</v>
      </c>
      <c r="D25" s="9">
        <f t="shared" si="0"/>
        <v>31320</v>
      </c>
      <c r="E25" s="3">
        <v>2700</v>
      </c>
      <c r="F25" s="2">
        <f t="shared" si="1"/>
        <v>34020</v>
      </c>
      <c r="G25" s="7"/>
      <c r="H25" s="3"/>
      <c r="I25" s="3"/>
      <c r="J25" s="3">
        <v>3</v>
      </c>
      <c r="K25" s="3">
        <v>14040</v>
      </c>
      <c r="L25" s="3">
        <v>2</v>
      </c>
      <c r="M25" s="3">
        <v>8640</v>
      </c>
      <c r="N25" s="3">
        <v>1</v>
      </c>
      <c r="O25" s="3">
        <v>1080</v>
      </c>
      <c r="P25" s="3">
        <v>1</v>
      </c>
      <c r="Q25" s="3">
        <v>2160</v>
      </c>
      <c r="R25" s="3"/>
      <c r="S25" s="3"/>
      <c r="T25" s="3">
        <v>1</v>
      </c>
      <c r="U25" s="3">
        <v>5400</v>
      </c>
      <c r="V25" s="3"/>
      <c r="W25" s="3"/>
      <c r="X25" s="3"/>
      <c r="Y25" s="3"/>
      <c r="AA25" s="1" t="s">
        <v>37</v>
      </c>
      <c r="AB25" s="23">
        <f>SUM(AB22+'10'!AB25)</f>
        <v>3907366</v>
      </c>
    </row>
    <row r="26" spans="1:29">
      <c r="A26" s="1">
        <v>23</v>
      </c>
      <c r="B26" s="1" t="s">
        <v>22</v>
      </c>
      <c r="C26" s="3">
        <v>1</v>
      </c>
      <c r="D26" s="9">
        <f t="shared" si="0"/>
        <v>7776</v>
      </c>
      <c r="E26" s="3"/>
      <c r="F26" s="2">
        <f t="shared" si="1"/>
        <v>7776</v>
      </c>
      <c r="G26" s="7"/>
      <c r="H26" s="3"/>
      <c r="I26" s="3"/>
      <c r="J26" s="3">
        <v>1</v>
      </c>
      <c r="K26" s="3">
        <v>3888</v>
      </c>
      <c r="L26" s="3">
        <v>1</v>
      </c>
      <c r="M26" s="3">
        <v>3888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A26" s="1" t="s">
        <v>38</v>
      </c>
      <c r="AB26" s="23">
        <f>SUM(AB23+'10'!AB26)</f>
        <v>2633693</v>
      </c>
    </row>
    <row r="27" spans="1:29">
      <c r="A27" s="1">
        <v>24</v>
      </c>
      <c r="B27" s="1" t="s">
        <v>23</v>
      </c>
      <c r="C27" s="3">
        <v>2</v>
      </c>
      <c r="D27" s="9">
        <f t="shared" si="0"/>
        <v>12018</v>
      </c>
      <c r="E27" s="3"/>
      <c r="F27" s="2">
        <f t="shared" si="1"/>
        <v>12018</v>
      </c>
      <c r="G27" s="7"/>
      <c r="H27" s="3"/>
      <c r="I27" s="3"/>
      <c r="J27" s="3">
        <v>1</v>
      </c>
      <c r="K27" s="3">
        <v>3888</v>
      </c>
      <c r="L27" s="3">
        <v>2</v>
      </c>
      <c r="M27" s="3">
        <v>4728</v>
      </c>
      <c r="N27" s="3"/>
      <c r="O27" s="3"/>
      <c r="P27" s="3"/>
      <c r="Q27" s="3"/>
      <c r="R27" s="3"/>
      <c r="S27" s="3"/>
      <c r="T27" s="3">
        <v>1</v>
      </c>
      <c r="U27" s="3">
        <v>3402</v>
      </c>
      <c r="V27" s="3"/>
      <c r="W27" s="3"/>
      <c r="X27" s="3"/>
      <c r="Y27" s="3"/>
    </row>
    <row r="28" spans="1:29">
      <c r="A28" s="1">
        <v>25</v>
      </c>
      <c r="B28" s="1" t="s">
        <v>17</v>
      </c>
      <c r="C28" s="3">
        <v>1</v>
      </c>
      <c r="D28" s="9">
        <f t="shared" si="0"/>
        <v>1620</v>
      </c>
      <c r="E28" s="3"/>
      <c r="F28" s="2">
        <f t="shared" si="1"/>
        <v>1620</v>
      </c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v>1</v>
      </c>
      <c r="U28" s="3">
        <v>1620</v>
      </c>
      <c r="V28" s="3"/>
      <c r="W28" s="3"/>
      <c r="X28" s="3"/>
      <c r="Y28" s="3"/>
    </row>
    <row r="29" spans="1:29">
      <c r="A29" s="1">
        <v>26</v>
      </c>
      <c r="B29" s="1" t="s">
        <v>18</v>
      </c>
      <c r="C29" s="3">
        <v>1</v>
      </c>
      <c r="D29" s="9">
        <f t="shared" si="0"/>
        <v>4860</v>
      </c>
      <c r="E29" s="3"/>
      <c r="F29" s="2">
        <f t="shared" si="1"/>
        <v>4860</v>
      </c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>
        <v>4860</v>
      </c>
      <c r="V29" s="3"/>
      <c r="W29" s="3"/>
      <c r="X29" s="3"/>
      <c r="Y29" s="3"/>
    </row>
    <row r="30" spans="1:29">
      <c r="A30" s="1">
        <v>27</v>
      </c>
      <c r="B30" s="1" t="s">
        <v>19</v>
      </c>
      <c r="C30" s="3">
        <v>1</v>
      </c>
      <c r="D30" s="9">
        <f t="shared" si="0"/>
        <v>12960</v>
      </c>
      <c r="E30" s="3">
        <v>2700</v>
      </c>
      <c r="F30" s="2">
        <f t="shared" si="1"/>
        <v>15660</v>
      </c>
      <c r="G30" s="7"/>
      <c r="H30" s="3"/>
      <c r="I30" s="3"/>
      <c r="J30" s="3">
        <v>1</v>
      </c>
      <c r="K30" s="3">
        <v>4320</v>
      </c>
      <c r="L30" s="3">
        <v>1</v>
      </c>
      <c r="M30" s="3">
        <v>4320</v>
      </c>
      <c r="N30" s="3"/>
      <c r="O30" s="3"/>
      <c r="P30" s="3"/>
      <c r="Q30" s="3"/>
      <c r="R30" s="3">
        <v>1</v>
      </c>
      <c r="S30" s="3">
        <v>4320</v>
      </c>
      <c r="T30" s="3"/>
      <c r="U30" s="3"/>
      <c r="V30" s="3"/>
      <c r="W30" s="3"/>
      <c r="X30" s="3"/>
      <c r="Y30" s="3"/>
    </row>
    <row r="31" spans="1:29">
      <c r="A31" s="1">
        <v>28</v>
      </c>
      <c r="B31" s="1" t="s">
        <v>20</v>
      </c>
      <c r="C31" s="3">
        <v>2</v>
      </c>
      <c r="D31" s="9">
        <f t="shared" si="0"/>
        <v>8748</v>
      </c>
      <c r="E31" s="3">
        <v>1620</v>
      </c>
      <c r="F31" s="2">
        <f t="shared" si="1"/>
        <v>10368</v>
      </c>
      <c r="G31" s="7"/>
      <c r="H31" s="3">
        <v>1</v>
      </c>
      <c r="I31" s="3">
        <v>7290</v>
      </c>
      <c r="J31" s="3"/>
      <c r="K31" s="3"/>
      <c r="L31" s="3">
        <v>1</v>
      </c>
      <c r="M31" s="3">
        <v>1458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9">
      <c r="A32" s="1">
        <v>29</v>
      </c>
      <c r="B32" s="1" t="s">
        <v>21</v>
      </c>
      <c r="C32" s="3">
        <v>1</v>
      </c>
      <c r="D32" s="9">
        <f t="shared" si="0"/>
        <v>3888</v>
      </c>
      <c r="E32" s="3"/>
      <c r="F32" s="2">
        <f t="shared" si="1"/>
        <v>3888</v>
      </c>
      <c r="G32" s="7"/>
      <c r="H32" s="3"/>
      <c r="I32" s="3"/>
      <c r="J32" s="3"/>
      <c r="K32" s="3"/>
      <c r="L32" s="3">
        <v>1</v>
      </c>
      <c r="M32" s="3">
        <v>3888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1">
        <v>30</v>
      </c>
      <c r="B33" s="1" t="s">
        <v>22</v>
      </c>
      <c r="C33" s="3">
        <v>3</v>
      </c>
      <c r="D33" s="9">
        <f t="shared" si="0"/>
        <v>16632</v>
      </c>
      <c r="E33" s="3"/>
      <c r="F33" s="2">
        <f t="shared" si="1"/>
        <v>16632</v>
      </c>
      <c r="G33" s="7"/>
      <c r="H33" s="3">
        <v>1</v>
      </c>
      <c r="I33" s="3">
        <v>3888</v>
      </c>
      <c r="J33" s="3">
        <v>1</v>
      </c>
      <c r="K33" s="3">
        <v>3888</v>
      </c>
      <c r="L33" s="3">
        <v>3</v>
      </c>
      <c r="M33" s="3">
        <v>8856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1">
        <v>31</v>
      </c>
      <c r="B34" s="1"/>
      <c r="C34" s="3"/>
      <c r="D34" s="9">
        <f t="shared" si="0"/>
        <v>0</v>
      </c>
      <c r="E34" s="3"/>
      <c r="F34" s="2">
        <f t="shared" si="1"/>
        <v>0</v>
      </c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19" t="s">
        <v>16</v>
      </c>
      <c r="B35" s="19"/>
      <c r="C35" s="19">
        <f>SUM(C4:C34)</f>
        <v>51</v>
      </c>
      <c r="D35" s="19">
        <f>SUM(D4:D34)</f>
        <v>372984</v>
      </c>
      <c r="E35" s="19">
        <f t="shared" ref="E35:Y35" si="4">SUM(E4:E34)</f>
        <v>16220</v>
      </c>
      <c r="F35" s="19">
        <f t="shared" si="4"/>
        <v>389204</v>
      </c>
      <c r="G35" s="8">
        <f t="shared" si="4"/>
        <v>0</v>
      </c>
      <c r="H35" s="19">
        <f t="shared" si="4"/>
        <v>8</v>
      </c>
      <c r="I35" s="19">
        <f t="shared" si="4"/>
        <v>36018</v>
      </c>
      <c r="J35" s="19">
        <f t="shared" si="4"/>
        <v>27</v>
      </c>
      <c r="K35" s="19">
        <f t="shared" si="4"/>
        <v>118800</v>
      </c>
      <c r="L35" s="19">
        <f t="shared" si="4"/>
        <v>42</v>
      </c>
      <c r="M35" s="19">
        <f t="shared" si="4"/>
        <v>148962</v>
      </c>
      <c r="N35" s="19">
        <f t="shared" si="4"/>
        <v>5</v>
      </c>
      <c r="O35" s="19">
        <f t="shared" si="4"/>
        <v>5292</v>
      </c>
      <c r="P35" s="19">
        <f t="shared" si="4"/>
        <v>5</v>
      </c>
      <c r="Q35" s="19">
        <f t="shared" si="4"/>
        <v>10800</v>
      </c>
      <c r="R35" s="19">
        <f t="shared" si="4"/>
        <v>4</v>
      </c>
      <c r="S35" s="19">
        <f t="shared" si="4"/>
        <v>13500</v>
      </c>
      <c r="T35" s="19">
        <f t="shared" si="4"/>
        <v>10</v>
      </c>
      <c r="U35" s="19">
        <f t="shared" si="4"/>
        <v>38532</v>
      </c>
      <c r="V35" s="19">
        <f t="shared" si="4"/>
        <v>0</v>
      </c>
      <c r="W35" s="19">
        <f t="shared" si="4"/>
        <v>0</v>
      </c>
      <c r="X35" s="19">
        <f t="shared" si="4"/>
        <v>1</v>
      </c>
      <c r="Y35" s="19">
        <f t="shared" si="4"/>
        <v>1080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zoomScale="73" zoomScaleNormal="73" workbookViewId="0">
      <selection activeCell="L34" sqref="L34"/>
    </sheetView>
  </sheetViews>
  <sheetFormatPr defaultRowHeight="13.5"/>
  <cols>
    <col min="1" max="3" width="4.125" customWidth="1"/>
    <col min="6" max="6" width="11.25" bestFit="1" customWidth="1"/>
    <col min="7" max="7" width="0.5" style="21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625" bestFit="1" customWidth="1"/>
    <col min="28" max="28" width="9.875" bestFit="1" customWidth="1"/>
  </cols>
  <sheetData>
    <row r="1" spans="1:29">
      <c r="B1" s="27">
        <v>12</v>
      </c>
      <c r="C1" s="27"/>
      <c r="D1" s="29" t="s">
        <v>24</v>
      </c>
      <c r="E1" s="4"/>
    </row>
    <row r="2" spans="1:29">
      <c r="B2" s="28"/>
      <c r="C2" s="28"/>
      <c r="D2" s="30"/>
      <c r="E2" s="5"/>
    </row>
    <row r="3" spans="1:29">
      <c r="A3" s="17" t="s">
        <v>0</v>
      </c>
      <c r="B3" s="17" t="s">
        <v>1</v>
      </c>
      <c r="C3" s="17" t="s">
        <v>2</v>
      </c>
      <c r="D3" s="17" t="s">
        <v>4</v>
      </c>
      <c r="E3" s="17" t="s">
        <v>5</v>
      </c>
      <c r="F3" s="17" t="s">
        <v>6</v>
      </c>
      <c r="H3" s="17" t="s">
        <v>7</v>
      </c>
      <c r="I3" s="17" t="s">
        <v>3</v>
      </c>
      <c r="J3" s="17" t="s">
        <v>7</v>
      </c>
      <c r="K3" s="17" t="s">
        <v>8</v>
      </c>
      <c r="L3" s="17" t="s">
        <v>7</v>
      </c>
      <c r="M3" s="17" t="s">
        <v>9</v>
      </c>
      <c r="N3" s="17" t="s">
        <v>7</v>
      </c>
      <c r="O3" s="17" t="s">
        <v>10</v>
      </c>
      <c r="P3" s="17" t="s">
        <v>7</v>
      </c>
      <c r="Q3" s="17" t="s">
        <v>11</v>
      </c>
      <c r="R3" s="17" t="s">
        <v>7</v>
      </c>
      <c r="S3" s="17" t="s">
        <v>12</v>
      </c>
      <c r="T3" s="17" t="s">
        <v>7</v>
      </c>
      <c r="U3" s="17" t="s">
        <v>13</v>
      </c>
      <c r="V3" s="17" t="s">
        <v>7</v>
      </c>
      <c r="W3" s="17" t="s">
        <v>14</v>
      </c>
      <c r="X3" s="17" t="s">
        <v>7</v>
      </c>
      <c r="Y3" s="17" t="s">
        <v>15</v>
      </c>
      <c r="AA3" t="s">
        <v>32</v>
      </c>
    </row>
    <row r="4" spans="1:29">
      <c r="A4" s="1">
        <v>1</v>
      </c>
      <c r="B4" s="1" t="s">
        <v>28</v>
      </c>
      <c r="C4" s="3">
        <v>1</v>
      </c>
      <c r="D4" s="9">
        <f>SUM(I4,K4,M4,O4,Q4,S4,U4,W4,Y4)</f>
        <v>7776</v>
      </c>
      <c r="E4" s="3"/>
      <c r="F4" s="2">
        <f>SUM(D4+E4)</f>
        <v>7776</v>
      </c>
      <c r="H4" s="3"/>
      <c r="I4" s="3"/>
      <c r="J4" s="3">
        <v>1</v>
      </c>
      <c r="K4" s="3">
        <v>3888</v>
      </c>
      <c r="L4" s="3">
        <v>1</v>
      </c>
      <c r="M4" s="3">
        <v>3888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t="s">
        <v>33</v>
      </c>
      <c r="AB4">
        <v>4900</v>
      </c>
    </row>
    <row r="5" spans="1:29">
      <c r="A5" s="1">
        <v>2</v>
      </c>
      <c r="B5" s="1" t="s">
        <v>20</v>
      </c>
      <c r="C5" s="3"/>
      <c r="D5" s="9">
        <f t="shared" ref="D5:D34" si="0">SUM(I5,K5,M5,O5,Q5,S5,U5,W5,Y5)</f>
        <v>0</v>
      </c>
      <c r="E5" s="3"/>
      <c r="F5" s="2">
        <f t="shared" ref="F5:F34" si="1">SUM(D5+E5)</f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t="s">
        <v>34</v>
      </c>
      <c r="AB5">
        <v>1300</v>
      </c>
    </row>
    <row r="6" spans="1:29">
      <c r="A6" s="1">
        <v>3</v>
      </c>
      <c r="B6" s="1" t="s">
        <v>21</v>
      </c>
      <c r="C6" s="3"/>
      <c r="D6" s="9">
        <f t="shared" si="0"/>
        <v>0</v>
      </c>
      <c r="E6" s="3"/>
      <c r="F6" s="2">
        <f t="shared" si="1"/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AA6" t="s">
        <v>35</v>
      </c>
      <c r="AB6">
        <v>30000</v>
      </c>
    </row>
    <row r="7" spans="1:29">
      <c r="A7" s="1">
        <v>4</v>
      </c>
      <c r="B7" s="1" t="s">
        <v>22</v>
      </c>
      <c r="C7" s="3">
        <v>4</v>
      </c>
      <c r="D7" s="9">
        <f t="shared" si="0"/>
        <v>19224</v>
      </c>
      <c r="E7" s="3"/>
      <c r="F7" s="2">
        <f t="shared" si="1"/>
        <v>19224</v>
      </c>
      <c r="G7" s="7"/>
      <c r="H7" s="3"/>
      <c r="I7" s="3"/>
      <c r="J7" s="3">
        <v>1</v>
      </c>
      <c r="K7" s="3">
        <v>4320</v>
      </c>
      <c r="L7" s="3">
        <v>3</v>
      </c>
      <c r="M7" s="3">
        <v>9504</v>
      </c>
      <c r="N7" s="3"/>
      <c r="O7" s="3"/>
      <c r="P7" s="3"/>
      <c r="Q7" s="3"/>
      <c r="R7" s="3"/>
      <c r="S7" s="3"/>
      <c r="T7" s="3">
        <v>1</v>
      </c>
      <c r="U7" s="3">
        <v>5400</v>
      </c>
      <c r="V7" s="3"/>
      <c r="W7" s="3"/>
      <c r="X7" s="3"/>
      <c r="Y7" s="3"/>
      <c r="AB7">
        <f>SUM(AB4:AB6)</f>
        <v>36200</v>
      </c>
    </row>
    <row r="8" spans="1:29">
      <c r="A8" s="1">
        <v>5</v>
      </c>
      <c r="B8" s="1" t="s">
        <v>23</v>
      </c>
      <c r="C8" s="3">
        <v>2</v>
      </c>
      <c r="D8" s="9">
        <f t="shared" si="0"/>
        <v>19440</v>
      </c>
      <c r="E8" s="3"/>
      <c r="F8" s="2">
        <f t="shared" si="1"/>
        <v>19440</v>
      </c>
      <c r="G8" s="7"/>
      <c r="H8" s="3"/>
      <c r="I8" s="3"/>
      <c r="J8" s="3">
        <v>2</v>
      </c>
      <c r="K8" s="3">
        <v>8640</v>
      </c>
      <c r="L8" s="3">
        <v>2</v>
      </c>
      <c r="M8" s="3">
        <v>8640</v>
      </c>
      <c r="N8" s="3"/>
      <c r="O8" s="3"/>
      <c r="P8" s="3">
        <v>1</v>
      </c>
      <c r="Q8" s="3">
        <v>2160</v>
      </c>
      <c r="R8" s="3"/>
      <c r="S8" s="3"/>
      <c r="T8" s="3"/>
      <c r="U8" s="3"/>
      <c r="V8" s="3"/>
      <c r="W8" s="3"/>
      <c r="X8" s="3"/>
      <c r="Y8" s="3"/>
    </row>
    <row r="9" spans="1:29">
      <c r="A9" s="1">
        <v>6</v>
      </c>
      <c r="B9" s="1" t="s">
        <v>17</v>
      </c>
      <c r="C9" s="3">
        <v>1</v>
      </c>
      <c r="D9" s="9">
        <f t="shared" si="0"/>
        <v>4320</v>
      </c>
      <c r="E9" s="3"/>
      <c r="F9" s="2">
        <f>SUM(D9+E9)</f>
        <v>4320</v>
      </c>
      <c r="G9" s="7"/>
      <c r="H9" s="3"/>
      <c r="I9" s="3"/>
      <c r="J9" s="3"/>
      <c r="K9" s="3"/>
      <c r="L9" s="3">
        <v>1</v>
      </c>
      <c r="M9" s="3">
        <v>4320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t="s">
        <v>43</v>
      </c>
    </row>
    <row r="10" spans="1:29">
      <c r="A10" s="1">
        <v>7</v>
      </c>
      <c r="B10" s="1" t="s">
        <v>18</v>
      </c>
      <c r="C10" s="3"/>
      <c r="D10" s="9">
        <f t="shared" si="0"/>
        <v>0</v>
      </c>
      <c r="E10" s="3"/>
      <c r="F10" s="2">
        <f t="shared" si="1"/>
        <v>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A10" t="s">
        <v>44</v>
      </c>
    </row>
    <row r="11" spans="1:29">
      <c r="A11" s="1">
        <v>8</v>
      </c>
      <c r="B11" s="1" t="s">
        <v>19</v>
      </c>
      <c r="C11" s="3">
        <v>4</v>
      </c>
      <c r="D11" s="9">
        <f t="shared" si="0"/>
        <v>28890</v>
      </c>
      <c r="E11" s="3"/>
      <c r="F11" s="2">
        <f t="shared" si="1"/>
        <v>28890</v>
      </c>
      <c r="G11" s="7"/>
      <c r="H11" s="3"/>
      <c r="I11" s="3"/>
      <c r="J11" s="3">
        <v>2</v>
      </c>
      <c r="K11" s="3">
        <v>8640</v>
      </c>
      <c r="L11" s="3">
        <v>3</v>
      </c>
      <c r="M11" s="3">
        <v>12960</v>
      </c>
      <c r="N11" s="3"/>
      <c r="O11" s="3"/>
      <c r="P11" s="3">
        <v>1</v>
      </c>
      <c r="Q11" s="3">
        <v>2160</v>
      </c>
      <c r="R11" s="3"/>
      <c r="S11" s="3"/>
      <c r="T11" s="3">
        <v>2</v>
      </c>
      <c r="U11" s="3">
        <v>4050</v>
      </c>
      <c r="V11" s="3"/>
      <c r="W11" s="3"/>
      <c r="X11" s="3">
        <v>1</v>
      </c>
      <c r="Y11" s="3">
        <v>1080</v>
      </c>
    </row>
    <row r="12" spans="1:29">
      <c r="A12" s="1">
        <v>9</v>
      </c>
      <c r="B12" s="1" t="s">
        <v>20</v>
      </c>
      <c r="C12" s="3">
        <v>1</v>
      </c>
      <c r="D12" s="9">
        <f t="shared" si="0"/>
        <v>7020</v>
      </c>
      <c r="E12" s="3"/>
      <c r="F12" s="2">
        <f t="shared" si="1"/>
        <v>7020</v>
      </c>
      <c r="G12" s="7"/>
      <c r="H12" s="3">
        <v>1</v>
      </c>
      <c r="I12" s="3">
        <v>2700</v>
      </c>
      <c r="J12" s="3"/>
      <c r="K12" s="3"/>
      <c r="L12" s="3">
        <v>1</v>
      </c>
      <c r="M12" s="3">
        <v>4320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21</v>
      </c>
      <c r="C13" s="3"/>
      <c r="D13" s="9">
        <f t="shared" si="0"/>
        <v>0</v>
      </c>
      <c r="E13" s="3"/>
      <c r="F13" s="2">
        <f t="shared" si="1"/>
        <v>0</v>
      </c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AA13" s="1" t="s">
        <v>29</v>
      </c>
      <c r="AB13" s="12">
        <v>93252</v>
      </c>
      <c r="AC13" s="25">
        <f t="shared" ref="AC13:AC18" si="2">SUM(AB13/$AB$22)</f>
        <v>0.21790599748566408</v>
      </c>
    </row>
    <row r="14" spans="1:29">
      <c r="A14" s="1">
        <v>11</v>
      </c>
      <c r="B14" s="1" t="s">
        <v>22</v>
      </c>
      <c r="C14" s="3">
        <v>5</v>
      </c>
      <c r="D14" s="9">
        <f t="shared" si="0"/>
        <v>39612</v>
      </c>
      <c r="E14" s="3"/>
      <c r="F14" s="2">
        <f t="shared" si="1"/>
        <v>39612</v>
      </c>
      <c r="G14" s="7"/>
      <c r="H14" s="3">
        <v>1</v>
      </c>
      <c r="I14" s="3">
        <v>4320</v>
      </c>
      <c r="J14" s="3">
        <v>3</v>
      </c>
      <c r="K14" s="3">
        <v>15120</v>
      </c>
      <c r="L14" s="3">
        <v>4</v>
      </c>
      <c r="M14" s="3">
        <v>11772</v>
      </c>
      <c r="N14" s="3">
        <v>1</v>
      </c>
      <c r="O14" s="3">
        <v>1080</v>
      </c>
      <c r="P14" s="3"/>
      <c r="Q14" s="3"/>
      <c r="R14" s="3"/>
      <c r="S14" s="3"/>
      <c r="T14" s="3">
        <v>2</v>
      </c>
      <c r="U14" s="3">
        <v>7320</v>
      </c>
      <c r="V14" s="3"/>
      <c r="W14" s="3"/>
      <c r="X14" s="3"/>
      <c r="Y14" s="3"/>
      <c r="AA14" s="1" t="s">
        <v>39</v>
      </c>
      <c r="AB14" s="12">
        <v>3208</v>
      </c>
      <c r="AC14" s="25">
        <f t="shared" si="2"/>
        <v>7.4962728942436661E-3</v>
      </c>
    </row>
    <row r="15" spans="1:29">
      <c r="A15" s="1">
        <v>12</v>
      </c>
      <c r="B15" s="1" t="s">
        <v>23</v>
      </c>
      <c r="C15" s="3">
        <v>2</v>
      </c>
      <c r="D15" s="9">
        <f t="shared" si="0"/>
        <v>26136</v>
      </c>
      <c r="E15" s="3"/>
      <c r="F15" s="2">
        <f t="shared" si="1"/>
        <v>26136</v>
      </c>
      <c r="G15" s="7"/>
      <c r="H15" s="3">
        <v>1</v>
      </c>
      <c r="I15" s="3">
        <v>4320</v>
      </c>
      <c r="J15" s="3">
        <v>2</v>
      </c>
      <c r="K15" s="3">
        <v>8208</v>
      </c>
      <c r="L15" s="3">
        <v>2</v>
      </c>
      <c r="M15" s="3">
        <v>8208</v>
      </c>
      <c r="N15" s="3"/>
      <c r="O15" s="3"/>
      <c r="P15" s="3">
        <v>1</v>
      </c>
      <c r="Q15" s="3">
        <v>2160</v>
      </c>
      <c r="R15" s="3">
        <v>1</v>
      </c>
      <c r="S15" s="3">
        <v>3240</v>
      </c>
      <c r="T15" s="3"/>
      <c r="U15" s="3"/>
      <c r="V15" s="3"/>
      <c r="W15" s="3"/>
      <c r="X15" s="3"/>
      <c r="Y15" s="3"/>
      <c r="AA15" s="1" t="s">
        <v>40</v>
      </c>
      <c r="AB15" s="12">
        <v>1</v>
      </c>
      <c r="AC15" s="25">
        <f t="shared" si="2"/>
        <v>2.3367434208988984E-6</v>
      </c>
    </row>
    <row r="16" spans="1:29">
      <c r="A16" s="1">
        <v>13</v>
      </c>
      <c r="B16" s="1" t="s">
        <v>17</v>
      </c>
      <c r="C16" s="3">
        <v>1</v>
      </c>
      <c r="D16" s="9">
        <f t="shared" si="0"/>
        <v>4860</v>
      </c>
      <c r="E16" s="3"/>
      <c r="F16" s="2">
        <f t="shared" si="1"/>
        <v>4860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>
        <v>4860</v>
      </c>
      <c r="V16" s="3"/>
      <c r="W16" s="3"/>
      <c r="X16" s="3"/>
      <c r="Y16" s="3"/>
      <c r="AA16" s="1" t="s">
        <v>42</v>
      </c>
      <c r="AB16" s="12"/>
      <c r="AC16" s="25">
        <f t="shared" si="2"/>
        <v>0</v>
      </c>
    </row>
    <row r="17" spans="1:29">
      <c r="A17" s="1">
        <v>14</v>
      </c>
      <c r="B17" s="1" t="s">
        <v>18</v>
      </c>
      <c r="C17" s="3">
        <v>3</v>
      </c>
      <c r="D17" s="9">
        <f t="shared" si="0"/>
        <v>25380</v>
      </c>
      <c r="E17" s="3"/>
      <c r="F17" s="2">
        <f t="shared" si="1"/>
        <v>25380</v>
      </c>
      <c r="G17" s="7"/>
      <c r="H17" s="3"/>
      <c r="I17" s="3"/>
      <c r="J17" s="3">
        <v>2</v>
      </c>
      <c r="K17" s="3">
        <v>8640</v>
      </c>
      <c r="L17" s="3">
        <v>3</v>
      </c>
      <c r="M17" s="3">
        <v>12960</v>
      </c>
      <c r="N17" s="3"/>
      <c r="O17" s="3"/>
      <c r="P17" s="3"/>
      <c r="Q17" s="3"/>
      <c r="R17" s="3">
        <v>1</v>
      </c>
      <c r="S17" s="3">
        <v>3780</v>
      </c>
      <c r="T17" s="3"/>
      <c r="U17" s="3"/>
      <c r="V17" s="3"/>
      <c r="W17" s="3"/>
      <c r="X17" s="3"/>
      <c r="Y17" s="3"/>
      <c r="AA17" s="1" t="s">
        <v>41</v>
      </c>
      <c r="AB17" s="12">
        <v>13174</v>
      </c>
      <c r="AC17" s="25">
        <f t="shared" si="2"/>
        <v>3.0784257826922089E-2</v>
      </c>
    </row>
    <row r="18" spans="1:29">
      <c r="A18" s="1">
        <v>15</v>
      </c>
      <c r="B18" s="1" t="s">
        <v>19</v>
      </c>
      <c r="C18" s="3">
        <v>2</v>
      </c>
      <c r="D18" s="9">
        <f t="shared" si="0"/>
        <v>10800</v>
      </c>
      <c r="E18" s="3"/>
      <c r="F18" s="2">
        <f t="shared" si="1"/>
        <v>10800</v>
      </c>
      <c r="G18" s="7"/>
      <c r="H18" s="3"/>
      <c r="I18" s="3"/>
      <c r="J18" s="3">
        <v>2</v>
      </c>
      <c r="K18" s="3">
        <v>8640</v>
      </c>
      <c r="L18" s="3"/>
      <c r="M18" s="3"/>
      <c r="N18" s="3">
        <v>2</v>
      </c>
      <c r="O18" s="3">
        <v>2160</v>
      </c>
      <c r="P18" s="3"/>
      <c r="Q18" s="3"/>
      <c r="R18" s="3"/>
      <c r="S18" s="3"/>
      <c r="T18" s="3"/>
      <c r="U18" s="3"/>
      <c r="V18" s="3"/>
      <c r="W18" s="3"/>
      <c r="X18" s="3"/>
      <c r="Y18" s="3"/>
      <c r="AA18" s="9" t="s">
        <v>49</v>
      </c>
      <c r="AB18" s="12"/>
      <c r="AC18" s="25">
        <f t="shared" si="2"/>
        <v>0</v>
      </c>
    </row>
    <row r="19" spans="1:29">
      <c r="A19" s="1">
        <v>16</v>
      </c>
      <c r="B19" s="1" t="s">
        <v>20</v>
      </c>
      <c r="C19" s="3"/>
      <c r="D19" s="9">
        <f t="shared" si="0"/>
        <v>0</v>
      </c>
      <c r="E19" s="3"/>
      <c r="F19" s="2">
        <f t="shared" si="1"/>
        <v>0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A19" s="1" t="s">
        <v>30</v>
      </c>
      <c r="AB19" s="10">
        <v>36200</v>
      </c>
      <c r="AC19" s="25">
        <f>SUM(AB19/$AB$22)</f>
        <v>8.4590111836540124E-2</v>
      </c>
    </row>
    <row r="20" spans="1:29">
      <c r="A20" s="1">
        <v>17</v>
      </c>
      <c r="B20" s="1" t="s">
        <v>21</v>
      </c>
      <c r="C20" s="3"/>
      <c r="D20" s="9">
        <f t="shared" si="0"/>
        <v>0</v>
      </c>
      <c r="E20" s="3"/>
      <c r="F20" s="2">
        <f t="shared" si="1"/>
        <v>0</v>
      </c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A20" s="1" t="s">
        <v>16</v>
      </c>
      <c r="AB20" s="10">
        <f>SUM(AB13:AB19)</f>
        <v>145835</v>
      </c>
      <c r="AC20" s="25">
        <f>SUM(AB20/$AB$22)</f>
        <v>0.34077897678679087</v>
      </c>
    </row>
    <row r="21" spans="1:29">
      <c r="A21" s="1">
        <v>18</v>
      </c>
      <c r="B21" s="1" t="s">
        <v>22</v>
      </c>
      <c r="C21" s="3"/>
      <c r="D21" s="9">
        <f t="shared" si="0"/>
        <v>0</v>
      </c>
      <c r="E21" s="3"/>
      <c r="F21" s="2">
        <f t="shared" si="1"/>
        <v>0</v>
      </c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B21" s="11"/>
      <c r="AC21" s="24"/>
    </row>
    <row r="22" spans="1:29">
      <c r="A22" s="1">
        <v>19</v>
      </c>
      <c r="B22" s="1" t="s">
        <v>23</v>
      </c>
      <c r="C22" s="3">
        <v>1</v>
      </c>
      <c r="D22" s="9">
        <f t="shared" si="0"/>
        <v>9720</v>
      </c>
      <c r="E22" s="3">
        <v>2160</v>
      </c>
      <c r="F22" s="2">
        <f t="shared" si="1"/>
        <v>11880</v>
      </c>
      <c r="G22" s="7"/>
      <c r="H22" s="3"/>
      <c r="I22" s="3"/>
      <c r="J22" s="3">
        <v>1</v>
      </c>
      <c r="K22" s="3">
        <v>5400</v>
      </c>
      <c r="L22" s="3">
        <v>1</v>
      </c>
      <c r="M22" s="3">
        <v>4320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A22" s="1" t="s">
        <v>36</v>
      </c>
      <c r="AB22" s="10">
        <f>F35</f>
        <v>427946</v>
      </c>
      <c r="AC22" s="25">
        <f t="shared" ref="AC22:AC23" si="3">SUM(AB22/$AB$22)</f>
        <v>1</v>
      </c>
    </row>
    <row r="23" spans="1:29">
      <c r="A23" s="1">
        <v>20</v>
      </c>
      <c r="B23" s="1" t="s">
        <v>17</v>
      </c>
      <c r="C23" s="3">
        <v>2</v>
      </c>
      <c r="D23" s="9">
        <f t="shared" si="0"/>
        <v>10260</v>
      </c>
      <c r="E23" s="3">
        <v>4212</v>
      </c>
      <c r="F23" s="2">
        <f t="shared" si="1"/>
        <v>14472</v>
      </c>
      <c r="G23" s="7"/>
      <c r="H23" s="3"/>
      <c r="I23" s="3"/>
      <c r="J23" s="3">
        <v>1</v>
      </c>
      <c r="K23" s="3">
        <v>4320</v>
      </c>
      <c r="L23" s="3"/>
      <c r="M23" s="3"/>
      <c r="N23" s="3"/>
      <c r="O23" s="3"/>
      <c r="P23" s="3"/>
      <c r="Q23" s="3"/>
      <c r="R23" s="3">
        <v>1</v>
      </c>
      <c r="S23" s="3">
        <v>2160</v>
      </c>
      <c r="T23" s="3">
        <v>1</v>
      </c>
      <c r="U23" s="3">
        <v>3780</v>
      </c>
      <c r="V23" s="3"/>
      <c r="W23" s="3"/>
      <c r="X23" s="3"/>
      <c r="Y23" s="3"/>
      <c r="AA23" s="1" t="s">
        <v>31</v>
      </c>
      <c r="AB23" s="20">
        <f>SUM(AB22-AB20)</f>
        <v>282111</v>
      </c>
      <c r="AC23" s="25">
        <f t="shared" si="3"/>
        <v>0.65922102321320919</v>
      </c>
    </row>
    <row r="24" spans="1:29">
      <c r="A24" s="1">
        <v>21</v>
      </c>
      <c r="B24" s="1" t="s">
        <v>18</v>
      </c>
      <c r="C24" s="3">
        <v>2</v>
      </c>
      <c r="D24" s="9">
        <f t="shared" si="0"/>
        <v>21600</v>
      </c>
      <c r="E24" s="3"/>
      <c r="F24" s="2">
        <f t="shared" si="1"/>
        <v>21600</v>
      </c>
      <c r="G24" s="7"/>
      <c r="H24" s="3">
        <v>1</v>
      </c>
      <c r="I24" s="3">
        <v>4320</v>
      </c>
      <c r="J24" s="3">
        <v>2</v>
      </c>
      <c r="K24" s="3">
        <v>8640</v>
      </c>
      <c r="L24" s="3">
        <v>2</v>
      </c>
      <c r="M24" s="3">
        <v>8640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9">
      <c r="A25" s="1">
        <v>22</v>
      </c>
      <c r="B25" s="1" t="s">
        <v>19</v>
      </c>
      <c r="C25" s="3">
        <v>3</v>
      </c>
      <c r="D25" s="9">
        <f t="shared" si="0"/>
        <v>21060</v>
      </c>
      <c r="E25" s="3"/>
      <c r="F25" s="2">
        <f t="shared" si="1"/>
        <v>21060</v>
      </c>
      <c r="G25" s="7"/>
      <c r="H25" s="3">
        <v>1</v>
      </c>
      <c r="I25" s="3">
        <v>3888</v>
      </c>
      <c r="J25" s="3">
        <v>2</v>
      </c>
      <c r="K25" s="3">
        <v>7776</v>
      </c>
      <c r="L25" s="3">
        <v>2</v>
      </c>
      <c r="M25" s="3">
        <v>7776</v>
      </c>
      <c r="N25" s="3"/>
      <c r="O25" s="3"/>
      <c r="P25" s="3"/>
      <c r="Q25" s="3"/>
      <c r="R25" s="3"/>
      <c r="S25" s="3"/>
      <c r="T25" s="3">
        <v>1</v>
      </c>
      <c r="U25" s="3">
        <v>1620</v>
      </c>
      <c r="V25" s="3"/>
      <c r="W25" s="3"/>
      <c r="X25" s="3"/>
      <c r="Y25" s="3"/>
      <c r="AA25" s="1" t="s">
        <v>37</v>
      </c>
      <c r="AB25" s="23">
        <f>SUM(AB22+'11'!AB25)</f>
        <v>4335312</v>
      </c>
    </row>
    <row r="26" spans="1:29">
      <c r="A26" s="1">
        <v>23</v>
      </c>
      <c r="B26" s="1" t="s">
        <v>20</v>
      </c>
      <c r="C26" s="3">
        <v>2</v>
      </c>
      <c r="D26" s="9">
        <f t="shared" si="0"/>
        <v>6318</v>
      </c>
      <c r="E26" s="3"/>
      <c r="F26" s="2">
        <f t="shared" si="1"/>
        <v>6318</v>
      </c>
      <c r="G26" s="7"/>
      <c r="H26" s="3"/>
      <c r="I26" s="3"/>
      <c r="J26" s="3">
        <v>1</v>
      </c>
      <c r="K26" s="3">
        <v>3888</v>
      </c>
      <c r="L26" s="3">
        <v>1</v>
      </c>
      <c r="M26" s="3">
        <v>1458</v>
      </c>
      <c r="N26" s="3">
        <v>1</v>
      </c>
      <c r="O26" s="3">
        <v>972</v>
      </c>
      <c r="P26" s="3"/>
      <c r="Q26" s="3"/>
      <c r="R26" s="3"/>
      <c r="S26" s="3"/>
      <c r="T26" s="3"/>
      <c r="U26" s="3"/>
      <c r="V26" s="3"/>
      <c r="W26" s="3"/>
      <c r="X26" s="3"/>
      <c r="Y26" s="3"/>
      <c r="AA26" s="1" t="s">
        <v>38</v>
      </c>
      <c r="AB26" s="23">
        <f>SUM(AB23+'11'!AB26)</f>
        <v>2915804</v>
      </c>
    </row>
    <row r="27" spans="1:29">
      <c r="A27" s="1">
        <v>24</v>
      </c>
      <c r="B27" s="1" t="s">
        <v>21</v>
      </c>
      <c r="C27" s="3">
        <v>3</v>
      </c>
      <c r="D27" s="9">
        <f t="shared" si="0"/>
        <v>12420</v>
      </c>
      <c r="E27" s="3"/>
      <c r="F27" s="2">
        <f t="shared" si="1"/>
        <v>12420</v>
      </c>
      <c r="G27" s="7"/>
      <c r="H27" s="3">
        <v>1</v>
      </c>
      <c r="I27" s="3">
        <v>4320</v>
      </c>
      <c r="J27" s="3"/>
      <c r="K27" s="3"/>
      <c r="L27" s="3">
        <v>3</v>
      </c>
      <c r="M27" s="3">
        <v>8100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9">
      <c r="A28" s="1">
        <v>25</v>
      </c>
      <c r="B28" s="1" t="s">
        <v>22</v>
      </c>
      <c r="C28" s="3">
        <v>2</v>
      </c>
      <c r="D28" s="9">
        <f t="shared" si="0"/>
        <v>25920</v>
      </c>
      <c r="E28" s="3">
        <v>5400</v>
      </c>
      <c r="F28" s="2">
        <f t="shared" si="1"/>
        <v>31320</v>
      </c>
      <c r="G28" s="7"/>
      <c r="H28" s="3">
        <v>1</v>
      </c>
      <c r="I28" s="3">
        <v>4320</v>
      </c>
      <c r="J28" s="3">
        <v>2</v>
      </c>
      <c r="K28" s="3">
        <v>8640</v>
      </c>
      <c r="L28" s="3">
        <v>2</v>
      </c>
      <c r="M28" s="3">
        <v>8640</v>
      </c>
      <c r="N28" s="3"/>
      <c r="O28" s="3"/>
      <c r="P28" s="3"/>
      <c r="Q28" s="3"/>
      <c r="R28" s="3">
        <v>1</v>
      </c>
      <c r="S28" s="3">
        <v>4320</v>
      </c>
      <c r="T28" s="3"/>
      <c r="U28" s="3"/>
      <c r="V28" s="3"/>
      <c r="W28" s="3"/>
      <c r="X28" s="3"/>
      <c r="Y28" s="3"/>
    </row>
    <row r="29" spans="1:29">
      <c r="A29" s="1">
        <v>26</v>
      </c>
      <c r="B29" s="1" t="s">
        <v>23</v>
      </c>
      <c r="C29" s="3">
        <v>2</v>
      </c>
      <c r="D29" s="9">
        <f t="shared" si="0"/>
        <v>15930</v>
      </c>
      <c r="E29" s="3"/>
      <c r="F29" s="2">
        <f t="shared" si="1"/>
        <v>15930</v>
      </c>
      <c r="G29" s="7"/>
      <c r="H29" s="3">
        <v>1</v>
      </c>
      <c r="I29" s="3">
        <v>7290</v>
      </c>
      <c r="J29" s="3">
        <v>1</v>
      </c>
      <c r="K29" s="3">
        <v>4320</v>
      </c>
      <c r="L29" s="3">
        <v>1</v>
      </c>
      <c r="M29" s="3">
        <v>4320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9">
      <c r="A30" s="1">
        <v>27</v>
      </c>
      <c r="B30" s="1" t="s">
        <v>17</v>
      </c>
      <c r="C30" s="3">
        <v>3</v>
      </c>
      <c r="D30" s="9">
        <f t="shared" si="0"/>
        <v>32400</v>
      </c>
      <c r="E30" s="3">
        <v>3800</v>
      </c>
      <c r="F30" s="2">
        <f t="shared" si="1"/>
        <v>36200</v>
      </c>
      <c r="G30" s="7"/>
      <c r="H30" s="3"/>
      <c r="I30" s="3"/>
      <c r="J30" s="3">
        <v>3</v>
      </c>
      <c r="K30" s="3">
        <v>12960</v>
      </c>
      <c r="L30" s="3">
        <v>1</v>
      </c>
      <c r="M30" s="3">
        <v>4320</v>
      </c>
      <c r="N30" s="3">
        <v>2</v>
      </c>
      <c r="O30" s="3">
        <v>4320</v>
      </c>
      <c r="P30" s="3">
        <v>2</v>
      </c>
      <c r="Q30" s="3">
        <v>4320</v>
      </c>
      <c r="R30" s="3">
        <v>1</v>
      </c>
      <c r="S30" s="3">
        <v>3240</v>
      </c>
      <c r="T30" s="3">
        <v>1</v>
      </c>
      <c r="U30" s="3">
        <v>3240</v>
      </c>
      <c r="V30" s="3"/>
      <c r="W30" s="3"/>
      <c r="X30" s="3"/>
      <c r="Y30" s="3"/>
    </row>
    <row r="31" spans="1:29">
      <c r="A31" s="1">
        <v>28</v>
      </c>
      <c r="B31" s="1" t="s">
        <v>18</v>
      </c>
      <c r="C31" s="3">
        <v>3</v>
      </c>
      <c r="D31" s="9">
        <f t="shared" si="0"/>
        <v>21384</v>
      </c>
      <c r="E31" s="3"/>
      <c r="F31" s="2">
        <f t="shared" si="1"/>
        <v>21384</v>
      </c>
      <c r="G31" s="7"/>
      <c r="H31" s="3"/>
      <c r="I31" s="3"/>
      <c r="J31" s="3">
        <v>2</v>
      </c>
      <c r="K31" s="3">
        <v>8640</v>
      </c>
      <c r="L31" s="3">
        <v>2</v>
      </c>
      <c r="M31" s="3">
        <v>8640</v>
      </c>
      <c r="N31" s="3"/>
      <c r="O31" s="3"/>
      <c r="P31" s="3">
        <v>1</v>
      </c>
      <c r="Q31" s="3">
        <v>2160</v>
      </c>
      <c r="R31" s="3"/>
      <c r="S31" s="3"/>
      <c r="T31" s="3">
        <v>1</v>
      </c>
      <c r="U31" s="3">
        <v>1944</v>
      </c>
      <c r="V31" s="3"/>
      <c r="W31" s="3"/>
      <c r="X31" s="3"/>
      <c r="Y31" s="3"/>
    </row>
    <row r="32" spans="1:29">
      <c r="A32" s="1">
        <v>29</v>
      </c>
      <c r="B32" s="1" t="s">
        <v>19</v>
      </c>
      <c r="C32" s="3">
        <v>2</v>
      </c>
      <c r="D32" s="9">
        <f t="shared" si="0"/>
        <v>25920</v>
      </c>
      <c r="E32" s="3"/>
      <c r="F32" s="2">
        <f t="shared" si="1"/>
        <v>25920</v>
      </c>
      <c r="G32" s="7"/>
      <c r="H32" s="3">
        <v>1</v>
      </c>
      <c r="I32" s="3">
        <v>4320</v>
      </c>
      <c r="J32" s="3">
        <v>2</v>
      </c>
      <c r="K32" s="3">
        <v>8640</v>
      </c>
      <c r="L32" s="3">
        <v>1</v>
      </c>
      <c r="M32" s="3">
        <v>4320</v>
      </c>
      <c r="N32" s="3">
        <v>1</v>
      </c>
      <c r="O32" s="3">
        <v>1080</v>
      </c>
      <c r="P32" s="3">
        <v>1</v>
      </c>
      <c r="Q32" s="3">
        <v>2160</v>
      </c>
      <c r="R32" s="3"/>
      <c r="S32" s="3"/>
      <c r="T32" s="3">
        <v>1</v>
      </c>
      <c r="U32" s="3">
        <v>4320</v>
      </c>
      <c r="V32" s="3"/>
      <c r="W32" s="3"/>
      <c r="X32" s="3">
        <v>1</v>
      </c>
      <c r="Y32" s="3">
        <v>1080</v>
      </c>
    </row>
    <row r="33" spans="1:25">
      <c r="A33" s="1">
        <v>30</v>
      </c>
      <c r="B33" s="1" t="s">
        <v>20</v>
      </c>
      <c r="C33" s="3">
        <v>4</v>
      </c>
      <c r="D33" s="9">
        <f t="shared" si="0"/>
        <v>15984</v>
      </c>
      <c r="E33" s="3"/>
      <c r="F33" s="2">
        <f t="shared" si="1"/>
        <v>15984</v>
      </c>
      <c r="G33" s="7"/>
      <c r="H33" s="3"/>
      <c r="I33" s="3"/>
      <c r="J33" s="3">
        <v>1</v>
      </c>
      <c r="K33" s="3">
        <v>4320</v>
      </c>
      <c r="L33" s="3">
        <v>4</v>
      </c>
      <c r="M33" s="3">
        <v>11124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>
        <v>1</v>
      </c>
      <c r="Y33" s="3">
        <v>540</v>
      </c>
    </row>
    <row r="34" spans="1:25">
      <c r="A34" s="1">
        <v>31</v>
      </c>
      <c r="B34" s="1" t="s">
        <v>21</v>
      </c>
      <c r="C34" s="3"/>
      <c r="D34" s="9">
        <f t="shared" si="0"/>
        <v>0</v>
      </c>
      <c r="E34" s="3"/>
      <c r="F34" s="2">
        <f t="shared" si="1"/>
        <v>0</v>
      </c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19" t="s">
        <v>16</v>
      </c>
      <c r="B35" s="19"/>
      <c r="C35" s="19">
        <f>SUM(C4:C34)</f>
        <v>55</v>
      </c>
      <c r="D35" s="19">
        <f>SUM(D4:D34)</f>
        <v>412374</v>
      </c>
      <c r="E35" s="19">
        <f t="shared" ref="E35:Y35" si="4">SUM(E4:E34)</f>
        <v>15572</v>
      </c>
      <c r="F35" s="19">
        <f t="shared" si="4"/>
        <v>427946</v>
      </c>
      <c r="G35" s="8">
        <f t="shared" si="4"/>
        <v>0</v>
      </c>
      <c r="H35" s="19">
        <f t="shared" si="4"/>
        <v>9</v>
      </c>
      <c r="I35" s="19">
        <f t="shared" si="4"/>
        <v>39798</v>
      </c>
      <c r="J35" s="19">
        <f t="shared" si="4"/>
        <v>33</v>
      </c>
      <c r="K35" s="19">
        <f t="shared" si="4"/>
        <v>143640</v>
      </c>
      <c r="L35" s="19">
        <f t="shared" si="4"/>
        <v>40</v>
      </c>
      <c r="M35" s="19">
        <f t="shared" si="4"/>
        <v>148230</v>
      </c>
      <c r="N35" s="19">
        <f t="shared" si="4"/>
        <v>7</v>
      </c>
      <c r="O35" s="19">
        <f t="shared" si="4"/>
        <v>9612</v>
      </c>
      <c r="P35" s="19">
        <f t="shared" si="4"/>
        <v>7</v>
      </c>
      <c r="Q35" s="19">
        <f t="shared" si="4"/>
        <v>15120</v>
      </c>
      <c r="R35" s="19">
        <f t="shared" si="4"/>
        <v>5</v>
      </c>
      <c r="S35" s="19">
        <f t="shared" si="4"/>
        <v>16740</v>
      </c>
      <c r="T35" s="19">
        <f t="shared" si="4"/>
        <v>11</v>
      </c>
      <c r="U35" s="19">
        <f t="shared" si="4"/>
        <v>36534</v>
      </c>
      <c r="V35" s="19">
        <f t="shared" si="4"/>
        <v>0</v>
      </c>
      <c r="W35" s="19">
        <f t="shared" si="4"/>
        <v>0</v>
      </c>
      <c r="X35" s="19">
        <f t="shared" si="4"/>
        <v>3</v>
      </c>
      <c r="Y35" s="19">
        <f t="shared" si="4"/>
        <v>2700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73" zoomScaleNormal="73" workbookViewId="0">
      <selection activeCell="H3" sqref="E3:H3"/>
    </sheetView>
  </sheetViews>
  <sheetFormatPr defaultRowHeight="13.5"/>
  <cols>
    <col min="1" max="3" width="4.125" customWidth="1"/>
    <col min="6" max="6" width="11.25" bestFit="1" customWidth="1"/>
    <col min="7" max="7" width="1.5" style="6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625" bestFit="1" customWidth="1"/>
    <col min="28" max="28" width="10.375" customWidth="1"/>
  </cols>
  <sheetData>
    <row r="1" spans="1:29">
      <c r="B1" s="31">
        <v>2</v>
      </c>
      <c r="C1" s="31"/>
      <c r="D1" s="29" t="s">
        <v>24</v>
      </c>
      <c r="E1" s="4"/>
    </row>
    <row r="2" spans="1:29">
      <c r="B2" s="32"/>
      <c r="C2" s="32"/>
      <c r="D2" s="30"/>
      <c r="E2" s="5"/>
    </row>
    <row r="3" spans="1:29">
      <c r="A3" s="17" t="s">
        <v>0</v>
      </c>
      <c r="B3" s="17" t="s">
        <v>1</v>
      </c>
      <c r="C3" s="17" t="s">
        <v>2</v>
      </c>
      <c r="D3" s="17" t="s">
        <v>4</v>
      </c>
      <c r="E3" s="17" t="s">
        <v>5</v>
      </c>
      <c r="F3" s="17" t="s">
        <v>6</v>
      </c>
      <c r="G3" s="7"/>
      <c r="H3" s="17" t="s">
        <v>7</v>
      </c>
      <c r="I3" s="17" t="s">
        <v>3</v>
      </c>
      <c r="J3" s="17" t="s">
        <v>7</v>
      </c>
      <c r="K3" s="17" t="s">
        <v>8</v>
      </c>
      <c r="L3" s="17" t="s">
        <v>7</v>
      </c>
      <c r="M3" s="17" t="s">
        <v>9</v>
      </c>
      <c r="N3" s="17" t="s">
        <v>7</v>
      </c>
      <c r="O3" s="17" t="s">
        <v>10</v>
      </c>
      <c r="P3" s="17" t="s">
        <v>7</v>
      </c>
      <c r="Q3" s="17" t="s">
        <v>11</v>
      </c>
      <c r="R3" s="17" t="s">
        <v>7</v>
      </c>
      <c r="S3" s="17" t="s">
        <v>12</v>
      </c>
      <c r="T3" s="17" t="s">
        <v>7</v>
      </c>
      <c r="U3" s="17" t="s">
        <v>13</v>
      </c>
      <c r="V3" s="17" t="s">
        <v>7</v>
      </c>
      <c r="W3" s="17" t="s">
        <v>14</v>
      </c>
      <c r="X3" s="17" t="s">
        <v>7</v>
      </c>
      <c r="Y3" s="17" t="s">
        <v>15</v>
      </c>
      <c r="AA3" t="s">
        <v>32</v>
      </c>
    </row>
    <row r="4" spans="1:29">
      <c r="A4" s="1">
        <v>1</v>
      </c>
      <c r="B4" s="1" t="s">
        <v>25</v>
      </c>
      <c r="C4" s="12">
        <v>1</v>
      </c>
      <c r="D4" s="13">
        <f>SUM(Y4,W4,U4,S4,Q4,O4,M4,K4,I4)</f>
        <v>7776</v>
      </c>
      <c r="E4" s="12"/>
      <c r="F4" s="14">
        <f>SUM(D4+E4)</f>
        <v>7776</v>
      </c>
      <c r="G4" s="15"/>
      <c r="H4" s="12"/>
      <c r="I4" s="12"/>
      <c r="J4" s="12">
        <v>1</v>
      </c>
      <c r="K4" s="12">
        <v>3888</v>
      </c>
      <c r="L4" s="12">
        <v>1</v>
      </c>
      <c r="M4" s="12">
        <v>3888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t="s">
        <v>33</v>
      </c>
      <c r="AB4">
        <v>4900</v>
      </c>
    </row>
    <row r="5" spans="1:29">
      <c r="A5" s="1">
        <v>2</v>
      </c>
      <c r="B5" s="1" t="s">
        <v>22</v>
      </c>
      <c r="C5" s="12"/>
      <c r="D5" s="13">
        <f t="shared" ref="D5:D34" si="0">SUM(Y5,W5,U5,S5,Q5,O5,M5,K5,I5)</f>
        <v>0</v>
      </c>
      <c r="E5" s="12"/>
      <c r="F5" s="14">
        <f t="shared" ref="F5:F34" si="1">SUM(D5+E5)</f>
        <v>0</v>
      </c>
      <c r="G5" s="1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AA5" t="s">
        <v>34</v>
      </c>
      <c r="AB5">
        <v>1300</v>
      </c>
    </row>
    <row r="6" spans="1:29">
      <c r="A6" s="1">
        <v>3</v>
      </c>
      <c r="B6" s="1" t="s">
        <v>23</v>
      </c>
      <c r="C6" s="12">
        <v>2</v>
      </c>
      <c r="D6" s="13">
        <f t="shared" si="0"/>
        <v>15876</v>
      </c>
      <c r="E6" s="12"/>
      <c r="F6" s="14">
        <f t="shared" si="1"/>
        <v>15876</v>
      </c>
      <c r="G6" s="15"/>
      <c r="H6" s="12"/>
      <c r="I6" s="12"/>
      <c r="J6" s="12">
        <v>2</v>
      </c>
      <c r="K6" s="12">
        <v>8208</v>
      </c>
      <c r="L6" s="12">
        <v>2</v>
      </c>
      <c r="M6" s="12">
        <v>4968</v>
      </c>
      <c r="N6" s="12">
        <v>1</v>
      </c>
      <c r="O6" s="12">
        <v>1080</v>
      </c>
      <c r="P6" s="12"/>
      <c r="Q6" s="12"/>
      <c r="R6" s="12"/>
      <c r="S6" s="12"/>
      <c r="T6" s="12">
        <v>1</v>
      </c>
      <c r="U6" s="12">
        <v>1620</v>
      </c>
      <c r="V6" s="12"/>
      <c r="W6" s="12"/>
      <c r="X6" s="12"/>
      <c r="Y6" s="12"/>
      <c r="AA6" t="s">
        <v>35</v>
      </c>
      <c r="AB6">
        <v>30000</v>
      </c>
    </row>
    <row r="7" spans="1:29">
      <c r="A7" s="1">
        <v>4</v>
      </c>
      <c r="B7" s="1" t="s">
        <v>17</v>
      </c>
      <c r="C7" s="12">
        <v>1</v>
      </c>
      <c r="D7" s="13">
        <f t="shared" si="0"/>
        <v>3402</v>
      </c>
      <c r="E7" s="12"/>
      <c r="F7" s="14">
        <f t="shared" si="1"/>
        <v>3402</v>
      </c>
      <c r="G7" s="1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1</v>
      </c>
      <c r="U7" s="12">
        <v>3402</v>
      </c>
      <c r="V7" s="12"/>
      <c r="W7" s="12"/>
      <c r="X7" s="12"/>
      <c r="Y7" s="12"/>
      <c r="AB7">
        <f>SUM(AB4:AB6)</f>
        <v>36200</v>
      </c>
    </row>
    <row r="8" spans="1:29">
      <c r="A8" s="1">
        <v>5</v>
      </c>
      <c r="B8" s="1" t="s">
        <v>18</v>
      </c>
      <c r="C8" s="12">
        <v>2</v>
      </c>
      <c r="D8" s="13">
        <f t="shared" si="0"/>
        <v>18360</v>
      </c>
      <c r="E8" s="12"/>
      <c r="F8" s="14">
        <f t="shared" si="1"/>
        <v>18360</v>
      </c>
      <c r="G8" s="15"/>
      <c r="H8" s="12"/>
      <c r="I8" s="12"/>
      <c r="J8" s="12">
        <v>2</v>
      </c>
      <c r="K8" s="12">
        <v>8208</v>
      </c>
      <c r="L8" s="12">
        <v>2</v>
      </c>
      <c r="M8" s="12">
        <v>8208</v>
      </c>
      <c r="N8" s="12"/>
      <c r="O8" s="12"/>
      <c r="P8" s="12">
        <v>1</v>
      </c>
      <c r="Q8" s="12">
        <v>1944</v>
      </c>
      <c r="R8" s="12"/>
      <c r="S8" s="12"/>
      <c r="T8" s="12"/>
      <c r="U8" s="12"/>
      <c r="V8" s="12"/>
      <c r="W8" s="12"/>
      <c r="X8" s="12"/>
      <c r="Y8" s="12"/>
    </row>
    <row r="9" spans="1:29">
      <c r="A9" s="1">
        <v>6</v>
      </c>
      <c r="B9" s="1" t="s">
        <v>19</v>
      </c>
      <c r="C9" s="12"/>
      <c r="D9" s="13">
        <f t="shared" si="0"/>
        <v>0</v>
      </c>
      <c r="E9" s="12"/>
      <c r="F9" s="14">
        <f t="shared" si="1"/>
        <v>0</v>
      </c>
      <c r="G9" s="1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AA9" t="s">
        <v>43</v>
      </c>
    </row>
    <row r="10" spans="1:29">
      <c r="A10" s="1">
        <v>7</v>
      </c>
      <c r="B10" s="1" t="s">
        <v>20</v>
      </c>
      <c r="C10" s="12">
        <v>1</v>
      </c>
      <c r="D10" s="13">
        <f t="shared" si="0"/>
        <v>4860</v>
      </c>
      <c r="E10" s="12"/>
      <c r="F10" s="14">
        <f t="shared" si="1"/>
        <v>4860</v>
      </c>
      <c r="G10" s="15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v>1</v>
      </c>
      <c r="U10" s="12">
        <v>4860</v>
      </c>
      <c r="V10" s="12"/>
      <c r="W10" s="12"/>
      <c r="X10" s="12"/>
      <c r="Y10" s="12"/>
      <c r="AA10" t="s">
        <v>44</v>
      </c>
    </row>
    <row r="11" spans="1:29">
      <c r="A11" s="1">
        <v>8</v>
      </c>
      <c r="B11" s="1" t="s">
        <v>21</v>
      </c>
      <c r="C11" s="12"/>
      <c r="D11" s="13">
        <f t="shared" si="0"/>
        <v>0</v>
      </c>
      <c r="E11" s="12"/>
      <c r="F11" s="14">
        <f t="shared" si="1"/>
        <v>0</v>
      </c>
      <c r="G11" s="1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9">
      <c r="A12" s="1">
        <v>9</v>
      </c>
      <c r="B12" s="1" t="s">
        <v>22</v>
      </c>
      <c r="C12" s="12">
        <v>2</v>
      </c>
      <c r="D12" s="13">
        <f t="shared" si="0"/>
        <v>17280</v>
      </c>
      <c r="E12" s="12">
        <v>2592</v>
      </c>
      <c r="F12" s="14">
        <f t="shared" si="1"/>
        <v>19872</v>
      </c>
      <c r="G12" s="15"/>
      <c r="H12" s="12"/>
      <c r="I12" s="12"/>
      <c r="J12" s="12">
        <v>2</v>
      </c>
      <c r="K12" s="12">
        <v>8640</v>
      </c>
      <c r="L12" s="12">
        <v>2</v>
      </c>
      <c r="M12" s="12">
        <v>8640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23</v>
      </c>
      <c r="C13" s="12">
        <v>2</v>
      </c>
      <c r="D13" s="13">
        <f t="shared" si="0"/>
        <v>18360</v>
      </c>
      <c r="E13" s="12"/>
      <c r="F13" s="14">
        <f t="shared" si="1"/>
        <v>18360</v>
      </c>
      <c r="G13" s="15"/>
      <c r="H13" s="12"/>
      <c r="I13" s="12"/>
      <c r="J13" s="12">
        <v>1</v>
      </c>
      <c r="K13" s="12">
        <v>4320</v>
      </c>
      <c r="L13" s="12">
        <v>2</v>
      </c>
      <c r="M13" s="12">
        <v>5400</v>
      </c>
      <c r="N13" s="12">
        <v>1</v>
      </c>
      <c r="O13" s="12">
        <v>1080</v>
      </c>
      <c r="P13" s="12"/>
      <c r="Q13" s="12"/>
      <c r="R13" s="12"/>
      <c r="S13" s="12"/>
      <c r="T13" s="12">
        <v>1</v>
      </c>
      <c r="U13" s="12">
        <v>7560</v>
      </c>
      <c r="V13" s="12" t="s">
        <v>56</v>
      </c>
      <c r="W13" s="12"/>
      <c r="X13" s="12"/>
      <c r="Y13" s="12"/>
      <c r="AA13" s="1" t="s">
        <v>29</v>
      </c>
      <c r="AB13" s="12">
        <v>54578</v>
      </c>
      <c r="AC13" s="25">
        <f t="shared" ref="AC13:AC18" si="2">SUM(AB13/$AB$22)</f>
        <v>0.17335815111743555</v>
      </c>
    </row>
    <row r="14" spans="1:29">
      <c r="A14" s="1">
        <v>11</v>
      </c>
      <c r="B14" s="1" t="s">
        <v>17</v>
      </c>
      <c r="C14" s="12">
        <v>2</v>
      </c>
      <c r="D14" s="13">
        <f t="shared" si="0"/>
        <v>13500</v>
      </c>
      <c r="E14" s="12">
        <v>4860</v>
      </c>
      <c r="F14" s="14">
        <f t="shared" si="1"/>
        <v>18360</v>
      </c>
      <c r="G14" s="15"/>
      <c r="H14" s="12"/>
      <c r="I14" s="12"/>
      <c r="J14" s="12">
        <v>1</v>
      </c>
      <c r="K14" s="12">
        <v>3888</v>
      </c>
      <c r="L14" s="12">
        <v>2</v>
      </c>
      <c r="M14" s="12">
        <v>4752</v>
      </c>
      <c r="N14" s="12"/>
      <c r="O14" s="12"/>
      <c r="P14" s="12"/>
      <c r="Q14" s="12"/>
      <c r="R14" s="12"/>
      <c r="S14" s="12"/>
      <c r="T14" s="12">
        <v>1</v>
      </c>
      <c r="U14" s="12">
        <v>4860</v>
      </c>
      <c r="V14" s="12"/>
      <c r="W14" s="12"/>
      <c r="X14" s="12"/>
      <c r="Y14" s="12"/>
      <c r="AA14" s="1" t="s">
        <v>39</v>
      </c>
      <c r="AB14" s="12">
        <v>2420</v>
      </c>
      <c r="AC14" s="25">
        <f t="shared" si="2"/>
        <v>7.6867368849022327E-3</v>
      </c>
    </row>
    <row r="15" spans="1:29">
      <c r="A15" s="1">
        <v>12</v>
      </c>
      <c r="B15" s="1" t="s">
        <v>18</v>
      </c>
      <c r="C15" s="12"/>
      <c r="D15" s="13">
        <f t="shared" si="0"/>
        <v>0</v>
      </c>
      <c r="E15" s="12"/>
      <c r="F15" s="14">
        <f t="shared" si="1"/>
        <v>0</v>
      </c>
      <c r="G15" s="1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AA15" s="1" t="s">
        <v>40</v>
      </c>
      <c r="AB15" s="12">
        <v>4266</v>
      </c>
      <c r="AC15" s="25">
        <f t="shared" si="2"/>
        <v>1.3550256012806993E-2</v>
      </c>
    </row>
    <row r="16" spans="1:29">
      <c r="A16" s="1">
        <v>13</v>
      </c>
      <c r="B16" s="1" t="s">
        <v>19</v>
      </c>
      <c r="C16" s="12">
        <v>1</v>
      </c>
      <c r="D16" s="13">
        <f t="shared" si="0"/>
        <v>8640</v>
      </c>
      <c r="E16" s="12"/>
      <c r="F16" s="14">
        <f t="shared" si="1"/>
        <v>8640</v>
      </c>
      <c r="G16" s="15"/>
      <c r="H16" s="12"/>
      <c r="I16" s="12"/>
      <c r="J16" s="12">
        <v>1</v>
      </c>
      <c r="K16" s="12">
        <v>4320</v>
      </c>
      <c r="L16" s="12">
        <v>1</v>
      </c>
      <c r="M16" s="12">
        <v>4320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AA16" s="1" t="s">
        <v>42</v>
      </c>
      <c r="AB16" s="12">
        <v>12498</v>
      </c>
      <c r="AC16" s="25">
        <f t="shared" si="2"/>
        <v>3.9697866771697565E-2</v>
      </c>
    </row>
    <row r="17" spans="1:29">
      <c r="A17" s="1">
        <v>14</v>
      </c>
      <c r="B17" s="1" t="s">
        <v>20</v>
      </c>
      <c r="C17" s="12"/>
      <c r="D17" s="13">
        <f t="shared" si="0"/>
        <v>0</v>
      </c>
      <c r="E17" s="12"/>
      <c r="F17" s="14">
        <f t="shared" si="1"/>
        <v>0</v>
      </c>
      <c r="G17" s="1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AA17" s="1" t="s">
        <v>41</v>
      </c>
      <c r="AB17" s="12">
        <v>128498</v>
      </c>
      <c r="AC17" s="25">
        <f t="shared" si="2"/>
        <v>0.40815302323808555</v>
      </c>
    </row>
    <row r="18" spans="1:29">
      <c r="A18" s="1">
        <v>15</v>
      </c>
      <c r="B18" s="1" t="s">
        <v>21</v>
      </c>
      <c r="C18" s="12"/>
      <c r="D18" s="13">
        <f t="shared" si="0"/>
        <v>0</v>
      </c>
      <c r="E18" s="12"/>
      <c r="F18" s="14">
        <f t="shared" si="1"/>
        <v>0</v>
      </c>
      <c r="G18" s="1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AA18" s="9" t="s">
        <v>49</v>
      </c>
      <c r="AB18" s="12"/>
      <c r="AC18" s="25">
        <f t="shared" si="2"/>
        <v>0</v>
      </c>
    </row>
    <row r="19" spans="1:29">
      <c r="A19" s="1">
        <v>16</v>
      </c>
      <c r="B19" s="1" t="s">
        <v>22</v>
      </c>
      <c r="C19" s="12"/>
      <c r="D19" s="13">
        <f t="shared" si="0"/>
        <v>0</v>
      </c>
      <c r="E19" s="12"/>
      <c r="F19" s="14">
        <f t="shared" si="1"/>
        <v>0</v>
      </c>
      <c r="G19" s="1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AA19" s="1" t="s">
        <v>30</v>
      </c>
      <c r="AB19" s="10">
        <v>36200</v>
      </c>
      <c r="AC19" s="25">
        <f>SUM(AB19/$AB$22)</f>
        <v>0.11498341951795901</v>
      </c>
    </row>
    <row r="20" spans="1:29">
      <c r="A20" s="1">
        <v>17</v>
      </c>
      <c r="B20" s="1" t="s">
        <v>23</v>
      </c>
      <c r="C20" s="12">
        <v>6</v>
      </c>
      <c r="D20" s="13">
        <f t="shared" si="0"/>
        <v>31914</v>
      </c>
      <c r="E20" s="12">
        <v>2700</v>
      </c>
      <c r="F20" s="14">
        <f t="shared" si="1"/>
        <v>34614</v>
      </c>
      <c r="G20" s="15"/>
      <c r="H20" s="12">
        <v>2</v>
      </c>
      <c r="I20" s="12">
        <v>4698</v>
      </c>
      <c r="J20" s="12">
        <v>2</v>
      </c>
      <c r="K20" s="12">
        <v>8208</v>
      </c>
      <c r="L20" s="12">
        <v>4</v>
      </c>
      <c r="M20" s="12">
        <v>14148</v>
      </c>
      <c r="N20" s="12"/>
      <c r="O20" s="12"/>
      <c r="P20" s="12"/>
      <c r="Q20" s="12"/>
      <c r="R20" s="12"/>
      <c r="S20" s="12"/>
      <c r="T20" s="12">
        <v>2</v>
      </c>
      <c r="U20" s="12">
        <v>4860</v>
      </c>
      <c r="V20" s="12"/>
      <c r="W20" s="12"/>
      <c r="X20" s="12"/>
      <c r="Y20" s="12"/>
      <c r="AA20" s="1" t="s">
        <v>16</v>
      </c>
      <c r="AB20" s="10">
        <f>SUM(AB13:AB19)</f>
        <v>238460</v>
      </c>
      <c r="AC20" s="25">
        <f>SUM(AB20/$AB$22)</f>
        <v>0.75742945354288693</v>
      </c>
    </row>
    <row r="21" spans="1:29">
      <c r="A21" s="1">
        <v>18</v>
      </c>
      <c r="B21" s="1" t="s">
        <v>17</v>
      </c>
      <c r="C21" s="12"/>
      <c r="D21" s="13">
        <f t="shared" si="0"/>
        <v>0</v>
      </c>
      <c r="E21" s="12"/>
      <c r="F21" s="14">
        <f t="shared" si="1"/>
        <v>0</v>
      </c>
      <c r="G21" s="1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AB21" s="11"/>
      <c r="AC21" s="24"/>
    </row>
    <row r="22" spans="1:29">
      <c r="A22" s="1">
        <v>19</v>
      </c>
      <c r="B22" s="1" t="s">
        <v>18</v>
      </c>
      <c r="C22" s="12">
        <v>2</v>
      </c>
      <c r="D22" s="13">
        <f t="shared" si="0"/>
        <v>13608</v>
      </c>
      <c r="E22" s="12"/>
      <c r="F22" s="14">
        <f t="shared" si="1"/>
        <v>13608</v>
      </c>
      <c r="G22" s="15"/>
      <c r="H22" s="12"/>
      <c r="I22" s="12"/>
      <c r="J22" s="12">
        <v>1</v>
      </c>
      <c r="K22" s="12">
        <v>5400</v>
      </c>
      <c r="L22" s="12">
        <v>2</v>
      </c>
      <c r="M22" s="12">
        <v>8208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AA22" s="1" t="s">
        <v>36</v>
      </c>
      <c r="AB22" s="10">
        <f>F35</f>
        <v>314828</v>
      </c>
      <c r="AC22" s="25">
        <f t="shared" ref="AC22:AC23" si="3">SUM(AB22/$AB$22)</f>
        <v>1</v>
      </c>
    </row>
    <row r="23" spans="1:29">
      <c r="A23" s="1">
        <v>20</v>
      </c>
      <c r="B23" s="1" t="s">
        <v>19</v>
      </c>
      <c r="C23" s="12">
        <v>2</v>
      </c>
      <c r="D23" s="13">
        <f t="shared" si="0"/>
        <v>22680</v>
      </c>
      <c r="E23" s="12">
        <v>2700</v>
      </c>
      <c r="F23" s="14">
        <f t="shared" si="1"/>
        <v>25380</v>
      </c>
      <c r="G23" s="15"/>
      <c r="H23" s="12"/>
      <c r="I23" s="12"/>
      <c r="J23" s="12">
        <v>2</v>
      </c>
      <c r="K23" s="12">
        <v>8640</v>
      </c>
      <c r="L23" s="12">
        <v>2</v>
      </c>
      <c r="M23" s="12">
        <v>8640</v>
      </c>
      <c r="N23" s="12"/>
      <c r="O23" s="12"/>
      <c r="P23" s="12"/>
      <c r="Q23" s="12"/>
      <c r="R23" s="12">
        <v>1</v>
      </c>
      <c r="S23" s="12">
        <v>4320</v>
      </c>
      <c r="T23" s="12"/>
      <c r="U23" s="12"/>
      <c r="V23" s="12"/>
      <c r="W23" s="12"/>
      <c r="X23" s="12">
        <v>1</v>
      </c>
      <c r="Y23" s="12">
        <v>1080</v>
      </c>
      <c r="AA23" s="1" t="s">
        <v>31</v>
      </c>
      <c r="AB23" s="20">
        <f>SUM(AB22-AB20)</f>
        <v>76368</v>
      </c>
      <c r="AC23" s="25">
        <f t="shared" si="3"/>
        <v>0.2425705464571131</v>
      </c>
    </row>
    <row r="24" spans="1:29">
      <c r="A24" s="1">
        <v>21</v>
      </c>
      <c r="B24" s="1" t="s">
        <v>20</v>
      </c>
      <c r="C24" s="12"/>
      <c r="D24" s="13">
        <f t="shared" si="0"/>
        <v>0</v>
      </c>
      <c r="E24" s="12"/>
      <c r="F24" s="14">
        <f t="shared" si="1"/>
        <v>0</v>
      </c>
      <c r="G24" s="1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9">
      <c r="A25" s="1">
        <v>22</v>
      </c>
      <c r="B25" s="1" t="s">
        <v>21</v>
      </c>
      <c r="C25" s="12">
        <v>6</v>
      </c>
      <c r="D25" s="13">
        <f t="shared" si="0"/>
        <v>41016</v>
      </c>
      <c r="E25" s="12">
        <v>6566</v>
      </c>
      <c r="F25" s="14">
        <f t="shared" si="1"/>
        <v>47582</v>
      </c>
      <c r="G25" s="15"/>
      <c r="H25" s="12">
        <v>1</v>
      </c>
      <c r="I25" s="12">
        <v>3240</v>
      </c>
      <c r="J25" s="12">
        <v>4</v>
      </c>
      <c r="K25" s="12">
        <v>18360</v>
      </c>
      <c r="L25" s="12">
        <v>4</v>
      </c>
      <c r="M25" s="12">
        <v>16416</v>
      </c>
      <c r="N25" s="12"/>
      <c r="O25" s="12"/>
      <c r="P25" s="12"/>
      <c r="Q25" s="12"/>
      <c r="R25" s="12"/>
      <c r="S25" s="12"/>
      <c r="T25" s="12">
        <v>1</v>
      </c>
      <c r="U25" s="12">
        <v>3000</v>
      </c>
      <c r="V25" s="12"/>
      <c r="W25" s="12"/>
      <c r="X25" s="12"/>
      <c r="Y25" s="12"/>
      <c r="AA25" s="1" t="s">
        <v>37</v>
      </c>
      <c r="AB25" s="23">
        <f>SUM(AB22+'1'!AB22)</f>
        <v>668632</v>
      </c>
    </row>
    <row r="26" spans="1:29">
      <c r="A26" s="1">
        <v>23</v>
      </c>
      <c r="B26" s="1" t="s">
        <v>22</v>
      </c>
      <c r="C26" s="12">
        <v>2</v>
      </c>
      <c r="D26" s="13">
        <f t="shared" si="0"/>
        <v>30240</v>
      </c>
      <c r="E26" s="12"/>
      <c r="F26" s="14">
        <f t="shared" si="1"/>
        <v>30240</v>
      </c>
      <c r="G26" s="15"/>
      <c r="H26" s="12">
        <v>1</v>
      </c>
      <c r="I26" s="12">
        <v>4320</v>
      </c>
      <c r="J26" s="12">
        <v>2</v>
      </c>
      <c r="K26" s="12">
        <v>8640</v>
      </c>
      <c r="L26" s="12">
        <v>2</v>
      </c>
      <c r="M26" s="12">
        <v>8640</v>
      </c>
      <c r="N26" s="12"/>
      <c r="O26" s="12"/>
      <c r="P26" s="12">
        <v>2</v>
      </c>
      <c r="Q26" s="12">
        <v>4320</v>
      </c>
      <c r="R26" s="12">
        <v>1</v>
      </c>
      <c r="S26" s="12">
        <v>3240</v>
      </c>
      <c r="T26" s="12"/>
      <c r="U26" s="12"/>
      <c r="V26" s="12"/>
      <c r="W26" s="12"/>
      <c r="X26" s="12">
        <v>1</v>
      </c>
      <c r="Y26" s="12">
        <v>1080</v>
      </c>
      <c r="AA26" s="1" t="s">
        <v>38</v>
      </c>
      <c r="AB26" s="23">
        <f>SUM(AB23+'1'!AB23)</f>
        <v>338279</v>
      </c>
    </row>
    <row r="27" spans="1:29">
      <c r="A27" s="1">
        <v>24</v>
      </c>
      <c r="B27" s="1" t="s">
        <v>23</v>
      </c>
      <c r="C27" s="12">
        <v>4</v>
      </c>
      <c r="D27" s="13">
        <f t="shared" si="0"/>
        <v>24408</v>
      </c>
      <c r="E27" s="12"/>
      <c r="F27" s="14">
        <f t="shared" si="1"/>
        <v>24408</v>
      </c>
      <c r="G27" s="15"/>
      <c r="H27" s="12">
        <v>1</v>
      </c>
      <c r="I27" s="12">
        <v>4320</v>
      </c>
      <c r="J27" s="12">
        <v>2</v>
      </c>
      <c r="K27" s="12">
        <v>8640</v>
      </c>
      <c r="L27" s="12">
        <v>3</v>
      </c>
      <c r="M27" s="12">
        <v>7128</v>
      </c>
      <c r="N27" s="12">
        <v>1</v>
      </c>
      <c r="O27" s="12">
        <v>1080</v>
      </c>
      <c r="P27" s="12"/>
      <c r="Q27" s="12"/>
      <c r="R27" s="12"/>
      <c r="S27" s="12"/>
      <c r="T27" s="12">
        <v>1</v>
      </c>
      <c r="U27" s="12">
        <v>3240</v>
      </c>
      <c r="V27" s="12"/>
      <c r="W27" s="12"/>
      <c r="X27" s="12"/>
      <c r="Y27" s="12"/>
    </row>
    <row r="28" spans="1:29">
      <c r="A28" s="1">
        <v>25</v>
      </c>
      <c r="B28" s="1" t="s">
        <v>17</v>
      </c>
      <c r="C28" s="12"/>
      <c r="D28" s="13">
        <f t="shared" si="0"/>
        <v>0</v>
      </c>
      <c r="E28" s="12"/>
      <c r="F28" s="14">
        <f t="shared" si="1"/>
        <v>0</v>
      </c>
      <c r="G28" s="1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9">
      <c r="A29" s="1">
        <v>26</v>
      </c>
      <c r="B29" s="1" t="s">
        <v>18</v>
      </c>
      <c r="C29" s="12">
        <v>3</v>
      </c>
      <c r="D29" s="13">
        <f t="shared" si="0"/>
        <v>11610</v>
      </c>
      <c r="E29" s="12">
        <v>3240</v>
      </c>
      <c r="F29" s="14">
        <f t="shared" si="1"/>
        <v>14850</v>
      </c>
      <c r="G29" s="15"/>
      <c r="H29" s="12">
        <v>1</v>
      </c>
      <c r="I29" s="12">
        <v>7290</v>
      </c>
      <c r="J29" s="12">
        <v>1</v>
      </c>
      <c r="K29" s="12">
        <v>4320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9">
      <c r="A30" s="1">
        <v>27</v>
      </c>
      <c r="B30" s="1" t="s">
        <v>19</v>
      </c>
      <c r="C30" s="12"/>
      <c r="D30" s="13">
        <f t="shared" si="0"/>
        <v>0</v>
      </c>
      <c r="E30" s="12"/>
      <c r="F30" s="14">
        <f t="shared" si="1"/>
        <v>0</v>
      </c>
      <c r="G30" s="1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9">
      <c r="A31" s="1">
        <v>28</v>
      </c>
      <c r="B31" s="1" t="s">
        <v>20</v>
      </c>
      <c r="C31" s="12">
        <v>1</v>
      </c>
      <c r="D31" s="13">
        <f t="shared" si="0"/>
        <v>8640</v>
      </c>
      <c r="E31" s="12"/>
      <c r="F31" s="14">
        <f t="shared" si="1"/>
        <v>8640</v>
      </c>
      <c r="G31" s="15"/>
      <c r="H31" s="12"/>
      <c r="I31" s="12"/>
      <c r="J31" s="12">
        <v>1</v>
      </c>
      <c r="K31" s="12">
        <v>4320</v>
      </c>
      <c r="L31" s="12">
        <v>1</v>
      </c>
      <c r="M31" s="12">
        <v>4320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9">
      <c r="A32" s="1">
        <v>29</v>
      </c>
      <c r="B32" s="1"/>
      <c r="C32" s="12"/>
      <c r="D32" s="13">
        <f t="shared" si="0"/>
        <v>0</v>
      </c>
      <c r="E32" s="12"/>
      <c r="F32" s="14">
        <f t="shared" si="1"/>
        <v>0</v>
      </c>
      <c r="G32" s="1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>
      <c r="A33" s="1">
        <v>30</v>
      </c>
      <c r="B33" s="1"/>
      <c r="C33" s="12"/>
      <c r="D33" s="13">
        <f t="shared" si="0"/>
        <v>0</v>
      </c>
      <c r="E33" s="12"/>
      <c r="F33" s="14">
        <f t="shared" si="1"/>
        <v>0</v>
      </c>
      <c r="G33" s="1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>
      <c r="A34" s="1">
        <v>31</v>
      </c>
      <c r="B34" s="1"/>
      <c r="C34" s="12"/>
      <c r="D34" s="13">
        <f t="shared" si="0"/>
        <v>0</v>
      </c>
      <c r="E34" s="12"/>
      <c r="F34" s="14">
        <f t="shared" si="1"/>
        <v>0</v>
      </c>
      <c r="G34" s="1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>
      <c r="A35" s="19" t="s">
        <v>16</v>
      </c>
      <c r="B35" s="19"/>
      <c r="C35" s="18">
        <f>SUM(C4:C34)</f>
        <v>40</v>
      </c>
      <c r="D35" s="18">
        <f t="shared" ref="D35:Y35" si="4">SUM(D4:D34)</f>
        <v>292170</v>
      </c>
      <c r="E35" s="18">
        <f t="shared" si="4"/>
        <v>22658</v>
      </c>
      <c r="F35" s="18">
        <f t="shared" si="4"/>
        <v>314828</v>
      </c>
      <c r="G35" s="16"/>
      <c r="H35" s="18">
        <f t="shared" si="4"/>
        <v>6</v>
      </c>
      <c r="I35" s="18">
        <f t="shared" si="4"/>
        <v>23868</v>
      </c>
      <c r="J35" s="18">
        <f t="shared" si="4"/>
        <v>25</v>
      </c>
      <c r="K35" s="18">
        <f t="shared" si="4"/>
        <v>108000</v>
      </c>
      <c r="L35" s="18">
        <f t="shared" si="4"/>
        <v>30</v>
      </c>
      <c r="M35" s="18">
        <f t="shared" si="4"/>
        <v>107676</v>
      </c>
      <c r="N35" s="18">
        <f t="shared" si="4"/>
        <v>3</v>
      </c>
      <c r="O35" s="18">
        <f t="shared" si="4"/>
        <v>3240</v>
      </c>
      <c r="P35" s="18">
        <f t="shared" si="4"/>
        <v>3</v>
      </c>
      <c r="Q35" s="18">
        <f t="shared" si="4"/>
        <v>6264</v>
      </c>
      <c r="R35" s="18">
        <f t="shared" si="4"/>
        <v>2</v>
      </c>
      <c r="S35" s="18">
        <f t="shared" si="4"/>
        <v>7560</v>
      </c>
      <c r="T35" s="18">
        <f t="shared" si="4"/>
        <v>9</v>
      </c>
      <c r="U35" s="18">
        <f t="shared" si="4"/>
        <v>33402</v>
      </c>
      <c r="V35" s="18">
        <f t="shared" si="4"/>
        <v>0</v>
      </c>
      <c r="W35" s="18">
        <f t="shared" si="4"/>
        <v>0</v>
      </c>
      <c r="X35" s="18">
        <f t="shared" si="4"/>
        <v>2</v>
      </c>
      <c r="Y35" s="18">
        <f t="shared" si="4"/>
        <v>2160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73" zoomScaleNormal="73" workbookViewId="0">
      <selection activeCell="AB18" sqref="AB18"/>
    </sheetView>
  </sheetViews>
  <sheetFormatPr defaultRowHeight="13.5"/>
  <cols>
    <col min="1" max="3" width="4.125" customWidth="1"/>
    <col min="6" max="6" width="11.25" bestFit="1" customWidth="1"/>
    <col min="7" max="7" width="1.75" style="21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625" bestFit="1" customWidth="1"/>
    <col min="28" max="28" width="8.5" bestFit="1" customWidth="1"/>
  </cols>
  <sheetData>
    <row r="1" spans="1:29">
      <c r="B1" s="27">
        <v>3</v>
      </c>
      <c r="C1" s="27"/>
      <c r="D1" s="29" t="s">
        <v>24</v>
      </c>
      <c r="E1" s="4"/>
    </row>
    <row r="2" spans="1:29">
      <c r="B2" s="28"/>
      <c r="C2" s="28"/>
      <c r="D2" s="30"/>
      <c r="E2" s="5"/>
    </row>
    <row r="3" spans="1:29">
      <c r="A3" s="17" t="s">
        <v>0</v>
      </c>
      <c r="B3" s="17" t="s">
        <v>1</v>
      </c>
      <c r="C3" s="17" t="s">
        <v>2</v>
      </c>
      <c r="D3" s="17" t="s">
        <v>4</v>
      </c>
      <c r="E3" s="17" t="s">
        <v>5</v>
      </c>
      <c r="F3" s="17" t="s">
        <v>6</v>
      </c>
      <c r="G3" s="9"/>
      <c r="H3" s="17" t="s">
        <v>7</v>
      </c>
      <c r="I3" s="17" t="s">
        <v>3</v>
      </c>
      <c r="J3" s="17" t="s">
        <v>7</v>
      </c>
      <c r="K3" s="17" t="s">
        <v>8</v>
      </c>
      <c r="L3" s="17" t="s">
        <v>7</v>
      </c>
      <c r="M3" s="17" t="s">
        <v>9</v>
      </c>
      <c r="N3" s="17" t="s">
        <v>7</v>
      </c>
      <c r="O3" s="17" t="s">
        <v>10</v>
      </c>
      <c r="P3" s="17" t="s">
        <v>7</v>
      </c>
      <c r="Q3" s="17" t="s">
        <v>11</v>
      </c>
      <c r="R3" s="17" t="s">
        <v>7</v>
      </c>
      <c r="S3" s="17" t="s">
        <v>12</v>
      </c>
      <c r="T3" s="17" t="s">
        <v>7</v>
      </c>
      <c r="U3" s="17" t="s">
        <v>13</v>
      </c>
      <c r="V3" s="17" t="s">
        <v>7</v>
      </c>
      <c r="W3" s="17" t="s">
        <v>14</v>
      </c>
      <c r="X3" s="17" t="s">
        <v>7</v>
      </c>
      <c r="Y3" s="17" t="s">
        <v>15</v>
      </c>
      <c r="AA3" t="s">
        <v>32</v>
      </c>
    </row>
    <row r="4" spans="1:29">
      <c r="A4" s="1">
        <v>1</v>
      </c>
      <c r="B4" s="1" t="s">
        <v>25</v>
      </c>
      <c r="C4" s="3">
        <v>2</v>
      </c>
      <c r="D4" s="9">
        <f>SUM(I4,K4,M4,O4,Q4,S4,U4,W4,Y4)</f>
        <v>19440</v>
      </c>
      <c r="E4" s="3"/>
      <c r="F4" s="2">
        <f>SUM(D4+E4)</f>
        <v>19440</v>
      </c>
      <c r="G4" s="7"/>
      <c r="H4" s="3"/>
      <c r="I4" s="3"/>
      <c r="J4" s="3">
        <v>2</v>
      </c>
      <c r="K4" s="3">
        <v>8640</v>
      </c>
      <c r="L4" s="3">
        <v>2</v>
      </c>
      <c r="M4" s="3">
        <v>5400</v>
      </c>
      <c r="N4" s="3">
        <v>1</v>
      </c>
      <c r="O4" s="3">
        <v>1080</v>
      </c>
      <c r="P4" s="3"/>
      <c r="Q4" s="3"/>
      <c r="R4" s="3"/>
      <c r="S4" s="3"/>
      <c r="T4" s="3">
        <v>1</v>
      </c>
      <c r="U4" s="3">
        <v>4320</v>
      </c>
      <c r="V4" s="3"/>
      <c r="W4" s="3"/>
      <c r="X4" s="3"/>
      <c r="Y4" s="3"/>
      <c r="AA4" t="s">
        <v>33</v>
      </c>
      <c r="AB4">
        <v>4900</v>
      </c>
    </row>
    <row r="5" spans="1:29">
      <c r="A5" s="1">
        <v>2</v>
      </c>
      <c r="B5" s="1" t="s">
        <v>22</v>
      </c>
      <c r="C5" s="3">
        <v>1</v>
      </c>
      <c r="D5" s="9">
        <f t="shared" ref="D5:D34" si="0">SUM(I5,K5,M5,O5,Q5,S5,U5,W5,Y5)</f>
        <v>12960</v>
      </c>
      <c r="E5" s="3"/>
      <c r="F5" s="2">
        <f t="shared" ref="F5:F34" si="1">SUM(D5+E5)</f>
        <v>12960</v>
      </c>
      <c r="G5" s="7"/>
      <c r="H5" s="3">
        <v>1</v>
      </c>
      <c r="I5" s="3">
        <v>4320</v>
      </c>
      <c r="J5" s="3">
        <v>1</v>
      </c>
      <c r="K5" s="3">
        <v>4320</v>
      </c>
      <c r="L5" s="3">
        <v>1</v>
      </c>
      <c r="M5" s="3">
        <v>4320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t="s">
        <v>34</v>
      </c>
      <c r="AB5">
        <v>1300</v>
      </c>
    </row>
    <row r="6" spans="1:29">
      <c r="A6" s="1">
        <v>3</v>
      </c>
      <c r="B6" s="1" t="s">
        <v>23</v>
      </c>
      <c r="C6" s="3">
        <v>2</v>
      </c>
      <c r="D6" s="9">
        <f t="shared" si="0"/>
        <v>13176</v>
      </c>
      <c r="E6" s="3"/>
      <c r="F6" s="2">
        <f t="shared" si="1"/>
        <v>13176</v>
      </c>
      <c r="G6" s="7"/>
      <c r="H6" s="3"/>
      <c r="I6" s="3"/>
      <c r="J6" s="3">
        <v>2</v>
      </c>
      <c r="K6" s="3">
        <v>8208</v>
      </c>
      <c r="L6" s="3">
        <v>1</v>
      </c>
      <c r="M6" s="3">
        <v>3888</v>
      </c>
      <c r="N6" s="3">
        <v>1</v>
      </c>
      <c r="O6" s="3">
        <v>1080</v>
      </c>
      <c r="P6" s="3"/>
      <c r="Q6" s="3"/>
      <c r="R6" s="3"/>
      <c r="S6" s="3"/>
      <c r="T6" s="3"/>
      <c r="U6" s="3"/>
      <c r="V6" s="3"/>
      <c r="W6" s="3"/>
      <c r="X6" s="3"/>
      <c r="Y6" s="3"/>
      <c r="AA6" t="s">
        <v>35</v>
      </c>
      <c r="AB6">
        <v>30000</v>
      </c>
    </row>
    <row r="7" spans="1:29">
      <c r="A7" s="1">
        <v>4</v>
      </c>
      <c r="B7" s="1" t="s">
        <v>17</v>
      </c>
      <c r="C7" s="3">
        <v>1</v>
      </c>
      <c r="D7" s="9">
        <f t="shared" si="0"/>
        <v>7776</v>
      </c>
      <c r="E7" s="3"/>
      <c r="F7" s="2">
        <f t="shared" si="1"/>
        <v>7776</v>
      </c>
      <c r="G7" s="7"/>
      <c r="H7" s="3"/>
      <c r="I7" s="3"/>
      <c r="J7" s="3">
        <v>1</v>
      </c>
      <c r="K7" s="3">
        <v>3888</v>
      </c>
      <c r="L7" s="3">
        <v>1</v>
      </c>
      <c r="M7" s="3">
        <v>3888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>
        <f>SUM(AB4:AB6)</f>
        <v>36200</v>
      </c>
    </row>
    <row r="8" spans="1:29">
      <c r="A8" s="1">
        <v>5</v>
      </c>
      <c r="B8" s="1" t="s">
        <v>18</v>
      </c>
      <c r="C8" s="3">
        <v>3</v>
      </c>
      <c r="D8" s="9">
        <f t="shared" si="0"/>
        <v>8208</v>
      </c>
      <c r="E8" s="3"/>
      <c r="F8" s="2">
        <f t="shared" si="1"/>
        <v>8208</v>
      </c>
      <c r="G8" s="7"/>
      <c r="H8" s="3"/>
      <c r="I8" s="3"/>
      <c r="J8" s="3"/>
      <c r="K8" s="3">
        <v>0</v>
      </c>
      <c r="L8" s="3">
        <v>3</v>
      </c>
      <c r="M8" s="3">
        <v>7668</v>
      </c>
      <c r="N8" s="3"/>
      <c r="O8" s="3"/>
      <c r="P8" s="3"/>
      <c r="Q8" s="3"/>
      <c r="R8" s="3"/>
      <c r="S8" s="3"/>
      <c r="T8" s="3"/>
      <c r="U8" s="3"/>
      <c r="V8" s="3"/>
      <c r="W8" s="3"/>
      <c r="X8" s="3">
        <v>1</v>
      </c>
      <c r="Y8" s="3">
        <v>540</v>
      </c>
    </row>
    <row r="9" spans="1:29">
      <c r="A9" s="1">
        <v>6</v>
      </c>
      <c r="B9" s="1" t="s">
        <v>19</v>
      </c>
      <c r="C9" s="3"/>
      <c r="D9" s="9">
        <f t="shared" si="0"/>
        <v>0</v>
      </c>
      <c r="E9" s="3"/>
      <c r="F9" s="2">
        <f>SUM(D9+E9)</f>
        <v>0</v>
      </c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t="s">
        <v>43</v>
      </c>
    </row>
    <row r="10" spans="1:29">
      <c r="A10" s="1">
        <v>7</v>
      </c>
      <c r="B10" s="1" t="s">
        <v>20</v>
      </c>
      <c r="C10" s="3">
        <v>3</v>
      </c>
      <c r="D10" s="9">
        <f t="shared" si="0"/>
        <v>16524</v>
      </c>
      <c r="E10" s="3"/>
      <c r="F10" s="2">
        <f t="shared" si="1"/>
        <v>16524</v>
      </c>
      <c r="G10" s="7"/>
      <c r="H10" s="3"/>
      <c r="I10" s="3"/>
      <c r="J10" s="3">
        <v>1</v>
      </c>
      <c r="K10" s="3">
        <v>4320</v>
      </c>
      <c r="L10" s="3">
        <v>3</v>
      </c>
      <c r="M10" s="3">
        <v>8424</v>
      </c>
      <c r="N10" s="3"/>
      <c r="O10" s="3"/>
      <c r="P10" s="3"/>
      <c r="Q10" s="3"/>
      <c r="R10" s="3">
        <v>1</v>
      </c>
      <c r="S10" s="3">
        <v>3780</v>
      </c>
      <c r="T10" s="3"/>
      <c r="U10" s="3"/>
      <c r="V10" s="3"/>
      <c r="W10" s="3"/>
      <c r="X10" s="3"/>
      <c r="Y10" s="3"/>
      <c r="AA10" t="s">
        <v>44</v>
      </c>
    </row>
    <row r="11" spans="1:29">
      <c r="A11" s="1">
        <v>8</v>
      </c>
      <c r="B11" s="1" t="s">
        <v>21</v>
      </c>
      <c r="C11" s="3">
        <v>1</v>
      </c>
      <c r="D11" s="9">
        <f t="shared" si="0"/>
        <v>4860</v>
      </c>
      <c r="E11" s="3"/>
      <c r="F11" s="2">
        <f t="shared" si="1"/>
        <v>4860</v>
      </c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>
        <v>4860</v>
      </c>
      <c r="V11" s="3"/>
      <c r="W11" s="3"/>
      <c r="X11" s="3"/>
      <c r="Y11" s="3"/>
    </row>
    <row r="12" spans="1:29">
      <c r="A12" s="1">
        <v>9</v>
      </c>
      <c r="B12" s="1" t="s">
        <v>22</v>
      </c>
      <c r="C12" s="3"/>
      <c r="D12" s="9">
        <f t="shared" si="0"/>
        <v>0</v>
      </c>
      <c r="E12" s="3"/>
      <c r="F12" s="2">
        <f t="shared" si="1"/>
        <v>0</v>
      </c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23</v>
      </c>
      <c r="C13" s="3">
        <v>4</v>
      </c>
      <c r="D13" s="9">
        <f t="shared" si="0"/>
        <v>29430</v>
      </c>
      <c r="E13" s="3"/>
      <c r="F13" s="2">
        <f t="shared" si="1"/>
        <v>29430</v>
      </c>
      <c r="G13" s="7"/>
      <c r="H13" s="3">
        <v>1</v>
      </c>
      <c r="I13" s="3">
        <v>4320</v>
      </c>
      <c r="J13" s="3">
        <v>2</v>
      </c>
      <c r="K13" s="3">
        <v>9720</v>
      </c>
      <c r="L13" s="3">
        <v>3</v>
      </c>
      <c r="M13" s="3">
        <v>12960</v>
      </c>
      <c r="N13" s="3"/>
      <c r="O13" s="3"/>
      <c r="P13" s="3"/>
      <c r="Q13" s="3"/>
      <c r="R13" s="3"/>
      <c r="S13" s="3"/>
      <c r="T13" s="3">
        <v>1</v>
      </c>
      <c r="U13" s="3">
        <v>2430</v>
      </c>
      <c r="V13" s="3"/>
      <c r="W13" s="3"/>
      <c r="X13" s="3"/>
      <c r="Y13" s="3"/>
      <c r="AA13" s="1" t="s">
        <v>29</v>
      </c>
      <c r="AB13" s="12">
        <v>39272</v>
      </c>
      <c r="AC13" s="25">
        <f t="shared" ref="AC13:AC18" si="2">SUM(AB13/$AB$22)</f>
        <v>0.10182534743829082</v>
      </c>
    </row>
    <row r="14" spans="1:29">
      <c r="A14" s="1">
        <v>11</v>
      </c>
      <c r="B14" s="1" t="s">
        <v>17</v>
      </c>
      <c r="C14" s="3"/>
      <c r="D14" s="9">
        <f t="shared" si="0"/>
        <v>0</v>
      </c>
      <c r="E14" s="3"/>
      <c r="F14" s="2">
        <f t="shared" si="1"/>
        <v>0</v>
      </c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A14" s="1" t="s">
        <v>39</v>
      </c>
      <c r="AB14" s="12">
        <v>1830</v>
      </c>
      <c r="AC14" s="25">
        <f t="shared" si="2"/>
        <v>4.7448662103298069E-3</v>
      </c>
    </row>
    <row r="15" spans="1:29">
      <c r="A15" s="1">
        <v>12</v>
      </c>
      <c r="B15" s="1" t="s">
        <v>18</v>
      </c>
      <c r="C15" s="3">
        <v>1</v>
      </c>
      <c r="D15" s="9">
        <f t="shared" si="0"/>
        <v>11664</v>
      </c>
      <c r="E15" s="3"/>
      <c r="F15" s="2">
        <f t="shared" si="1"/>
        <v>11664</v>
      </c>
      <c r="G15" s="7"/>
      <c r="H15" s="3">
        <v>1</v>
      </c>
      <c r="I15" s="3">
        <v>3888</v>
      </c>
      <c r="J15" s="3">
        <v>1</v>
      </c>
      <c r="K15" s="3">
        <v>3888</v>
      </c>
      <c r="L15" s="3">
        <v>1</v>
      </c>
      <c r="M15" s="3">
        <v>3888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1" t="s">
        <v>40</v>
      </c>
      <c r="AB15" s="12">
        <v>4266</v>
      </c>
      <c r="AC15" s="25">
        <f t="shared" si="2"/>
        <v>1.1060983198506534E-2</v>
      </c>
    </row>
    <row r="16" spans="1:29">
      <c r="A16" s="1">
        <v>13</v>
      </c>
      <c r="B16" s="1" t="s">
        <v>19</v>
      </c>
      <c r="C16" s="3">
        <v>3</v>
      </c>
      <c r="D16" s="9">
        <f t="shared" si="0"/>
        <v>9720</v>
      </c>
      <c r="E16" s="3">
        <v>1836</v>
      </c>
      <c r="F16" s="2">
        <f t="shared" si="1"/>
        <v>11556</v>
      </c>
      <c r="G16" s="7"/>
      <c r="H16" s="3"/>
      <c r="I16" s="3"/>
      <c r="J16" s="3">
        <v>1</v>
      </c>
      <c r="K16" s="3">
        <v>4320</v>
      </c>
      <c r="L16" s="3">
        <v>1</v>
      </c>
      <c r="M16" s="3">
        <v>4320</v>
      </c>
      <c r="N16" s="3">
        <v>1</v>
      </c>
      <c r="O16" s="3">
        <v>1080</v>
      </c>
      <c r="P16" s="3"/>
      <c r="Q16" s="3"/>
      <c r="R16" s="3"/>
      <c r="S16" s="3"/>
      <c r="T16" s="3"/>
      <c r="U16" s="3"/>
      <c r="V16" s="3"/>
      <c r="W16" s="3"/>
      <c r="X16" s="3"/>
      <c r="Y16" s="3"/>
      <c r="AA16" s="1" t="s">
        <v>42</v>
      </c>
      <c r="AB16" s="12">
        <v>6885</v>
      </c>
      <c r="AC16" s="25">
        <f t="shared" si="2"/>
        <v>1.785158680771624E-2</v>
      </c>
    </row>
    <row r="17" spans="1:29">
      <c r="A17" s="1">
        <v>14</v>
      </c>
      <c r="B17" s="1" t="s">
        <v>20</v>
      </c>
      <c r="C17" s="3">
        <v>2</v>
      </c>
      <c r="D17" s="9">
        <f t="shared" si="0"/>
        <v>15750</v>
      </c>
      <c r="E17" s="3"/>
      <c r="F17" s="2">
        <f t="shared" si="1"/>
        <v>15750</v>
      </c>
      <c r="G17" s="7"/>
      <c r="H17" s="3"/>
      <c r="I17" s="3"/>
      <c r="J17" s="3">
        <v>2</v>
      </c>
      <c r="K17" s="3">
        <v>9702</v>
      </c>
      <c r="L17" s="3">
        <v>2</v>
      </c>
      <c r="M17" s="3">
        <v>6048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A17" s="1" t="s">
        <v>41</v>
      </c>
      <c r="AB17" s="12">
        <v>3000</v>
      </c>
      <c r="AC17" s="25">
        <f t="shared" si="2"/>
        <v>7.778469197261979E-3</v>
      </c>
    </row>
    <row r="18" spans="1:29">
      <c r="A18" s="1">
        <v>15</v>
      </c>
      <c r="B18" s="1" t="s">
        <v>21</v>
      </c>
      <c r="C18" s="3">
        <v>1</v>
      </c>
      <c r="D18" s="9">
        <f t="shared" si="0"/>
        <v>3972</v>
      </c>
      <c r="E18" s="3"/>
      <c r="F18" s="2">
        <f t="shared" si="1"/>
        <v>3972</v>
      </c>
      <c r="G18" s="7"/>
      <c r="H18" s="3"/>
      <c r="I18" s="3"/>
      <c r="J18" s="3"/>
      <c r="K18" s="3"/>
      <c r="L18" s="3">
        <v>1</v>
      </c>
      <c r="M18" s="3">
        <v>972</v>
      </c>
      <c r="N18" s="3"/>
      <c r="O18" s="3"/>
      <c r="P18" s="3"/>
      <c r="Q18" s="3"/>
      <c r="R18" s="3"/>
      <c r="S18" s="3"/>
      <c r="T18" s="3">
        <v>1</v>
      </c>
      <c r="U18" s="3">
        <v>3000</v>
      </c>
      <c r="V18" s="3"/>
      <c r="W18" s="3"/>
      <c r="X18" s="3"/>
      <c r="Y18" s="3"/>
      <c r="AA18" s="9" t="s">
        <v>49</v>
      </c>
      <c r="AB18" s="12"/>
      <c r="AC18" s="25">
        <f t="shared" si="2"/>
        <v>0</v>
      </c>
    </row>
    <row r="19" spans="1:29">
      <c r="A19" s="1">
        <v>16</v>
      </c>
      <c r="B19" s="1" t="s">
        <v>22</v>
      </c>
      <c r="C19" s="3">
        <v>1</v>
      </c>
      <c r="D19" s="9">
        <f t="shared" si="0"/>
        <v>1944</v>
      </c>
      <c r="E19" s="3"/>
      <c r="F19" s="2">
        <f t="shared" si="1"/>
        <v>1944</v>
      </c>
      <c r="G19" s="7"/>
      <c r="H19" s="3"/>
      <c r="I19" s="3"/>
      <c r="J19" s="3"/>
      <c r="K19" s="3"/>
      <c r="L19" s="3">
        <v>1</v>
      </c>
      <c r="M19" s="3">
        <v>1944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A19" s="1" t="s">
        <v>30</v>
      </c>
      <c r="AB19" s="10">
        <v>36200</v>
      </c>
      <c r="AC19" s="25">
        <f>SUM(AB19/$AB$22)</f>
        <v>9.3860194980294548E-2</v>
      </c>
    </row>
    <row r="20" spans="1:29">
      <c r="A20" s="1">
        <v>17</v>
      </c>
      <c r="B20" s="1" t="s">
        <v>23</v>
      </c>
      <c r="C20" s="3">
        <v>2</v>
      </c>
      <c r="D20" s="9">
        <f t="shared" si="0"/>
        <v>11340</v>
      </c>
      <c r="E20" s="3"/>
      <c r="F20" s="2">
        <f t="shared" si="1"/>
        <v>11340</v>
      </c>
      <c r="G20" s="7"/>
      <c r="H20" s="3"/>
      <c r="I20" s="3"/>
      <c r="J20" s="3">
        <v>1</v>
      </c>
      <c r="K20" s="3">
        <v>4320</v>
      </c>
      <c r="L20" s="3">
        <v>2</v>
      </c>
      <c r="M20" s="3">
        <v>2700</v>
      </c>
      <c r="N20" s="3">
        <v>1</v>
      </c>
      <c r="O20" s="3">
        <v>1080</v>
      </c>
      <c r="P20" s="3"/>
      <c r="Q20" s="3"/>
      <c r="R20" s="3"/>
      <c r="S20" s="3"/>
      <c r="T20" s="3">
        <v>1</v>
      </c>
      <c r="U20" s="3">
        <v>3240</v>
      </c>
      <c r="V20" s="3"/>
      <c r="W20" s="3"/>
      <c r="X20" s="3"/>
      <c r="Y20" s="3"/>
      <c r="AA20" s="1" t="s">
        <v>16</v>
      </c>
      <c r="AB20" s="10">
        <f>SUM(AB13:AB19)</f>
        <v>91453</v>
      </c>
      <c r="AC20" s="25">
        <f>SUM(AB20/$AB$22)</f>
        <v>0.23712144783239991</v>
      </c>
    </row>
    <row r="21" spans="1:29">
      <c r="A21" s="1">
        <v>18</v>
      </c>
      <c r="B21" s="1" t="s">
        <v>17</v>
      </c>
      <c r="C21" s="3">
        <v>2</v>
      </c>
      <c r="D21" s="9">
        <f t="shared" si="0"/>
        <v>10800</v>
      </c>
      <c r="E21" s="3"/>
      <c r="F21" s="2">
        <f t="shared" si="1"/>
        <v>10800</v>
      </c>
      <c r="G21" s="7"/>
      <c r="H21" s="3">
        <v>1</v>
      </c>
      <c r="I21" s="3">
        <v>2700</v>
      </c>
      <c r="J21" s="3"/>
      <c r="K21" s="3"/>
      <c r="L21" s="3">
        <v>1</v>
      </c>
      <c r="M21" s="3">
        <v>4320</v>
      </c>
      <c r="N21" s="3"/>
      <c r="O21" s="3"/>
      <c r="P21" s="3"/>
      <c r="Q21" s="3"/>
      <c r="R21" s="3"/>
      <c r="S21" s="3"/>
      <c r="T21" s="3">
        <v>1</v>
      </c>
      <c r="U21" s="3">
        <v>3780</v>
      </c>
      <c r="V21" s="3"/>
      <c r="W21" s="3"/>
      <c r="X21" s="3"/>
      <c r="Y21" s="3"/>
      <c r="AB21" s="11"/>
      <c r="AC21" s="24"/>
    </row>
    <row r="22" spans="1:29">
      <c r="A22" s="1">
        <v>19</v>
      </c>
      <c r="B22" s="1" t="s">
        <v>18</v>
      </c>
      <c r="C22" s="3">
        <v>2</v>
      </c>
      <c r="D22" s="9">
        <f t="shared" si="0"/>
        <v>10800</v>
      </c>
      <c r="E22" s="3"/>
      <c r="F22" s="2">
        <f t="shared" si="1"/>
        <v>10800</v>
      </c>
      <c r="G22" s="7"/>
      <c r="H22" s="3"/>
      <c r="I22" s="3"/>
      <c r="J22" s="3">
        <v>1</v>
      </c>
      <c r="K22" s="3">
        <v>3888</v>
      </c>
      <c r="L22" s="3">
        <v>1</v>
      </c>
      <c r="M22" s="3">
        <v>3888</v>
      </c>
      <c r="N22" s="3">
        <v>1</v>
      </c>
      <c r="O22" s="3">
        <v>3024</v>
      </c>
      <c r="P22" s="3"/>
      <c r="Q22" s="3"/>
      <c r="R22" s="3"/>
      <c r="S22" s="3"/>
      <c r="T22" s="3"/>
      <c r="U22" s="3"/>
      <c r="V22" s="3"/>
      <c r="W22" s="3"/>
      <c r="X22" s="3"/>
      <c r="Y22" s="3"/>
      <c r="AA22" s="1" t="s">
        <v>36</v>
      </c>
      <c r="AB22" s="10">
        <f>F35</f>
        <v>385680</v>
      </c>
      <c r="AC22" s="25">
        <f t="shared" ref="AC22:AC23" si="3">SUM(AB22/$AB$22)</f>
        <v>1</v>
      </c>
    </row>
    <row r="23" spans="1:29">
      <c r="A23" s="1">
        <v>20</v>
      </c>
      <c r="B23" s="1" t="s">
        <v>19</v>
      </c>
      <c r="C23" s="3">
        <v>4</v>
      </c>
      <c r="D23" s="9">
        <f t="shared" si="0"/>
        <v>27756</v>
      </c>
      <c r="E23" s="3"/>
      <c r="F23" s="2">
        <f t="shared" si="1"/>
        <v>27756</v>
      </c>
      <c r="G23" s="7"/>
      <c r="H23" s="3"/>
      <c r="I23" s="3"/>
      <c r="J23" s="3">
        <v>2</v>
      </c>
      <c r="K23" s="3">
        <v>8640</v>
      </c>
      <c r="L23" s="3">
        <v>1</v>
      </c>
      <c r="M23" s="3">
        <v>4320</v>
      </c>
      <c r="N23" s="3">
        <v>2</v>
      </c>
      <c r="O23" s="3">
        <v>4104</v>
      </c>
      <c r="P23" s="3"/>
      <c r="Q23" s="3"/>
      <c r="R23" s="3"/>
      <c r="S23" s="3"/>
      <c r="T23" s="3">
        <v>1</v>
      </c>
      <c r="U23" s="3">
        <v>3780</v>
      </c>
      <c r="V23" s="3"/>
      <c r="W23" s="3"/>
      <c r="X23" s="3">
        <v>2</v>
      </c>
      <c r="Y23" s="3">
        <v>6912</v>
      </c>
      <c r="AA23" s="1" t="s">
        <v>31</v>
      </c>
      <c r="AB23" s="20">
        <f>SUM(AB22-AB20)</f>
        <v>294227</v>
      </c>
      <c r="AC23" s="25">
        <f t="shared" si="3"/>
        <v>0.76287855216760003</v>
      </c>
    </row>
    <row r="24" spans="1:29">
      <c r="A24" s="1">
        <v>21</v>
      </c>
      <c r="B24" s="1" t="s">
        <v>20</v>
      </c>
      <c r="C24" s="3">
        <v>1</v>
      </c>
      <c r="D24" s="9">
        <f t="shared" si="0"/>
        <v>9234</v>
      </c>
      <c r="E24" s="3"/>
      <c r="F24" s="2">
        <f t="shared" si="1"/>
        <v>9234</v>
      </c>
      <c r="G24" s="7"/>
      <c r="H24" s="3"/>
      <c r="I24" s="3"/>
      <c r="J24" s="3">
        <v>1</v>
      </c>
      <c r="K24" s="3">
        <v>3888</v>
      </c>
      <c r="L24" s="3">
        <v>2</v>
      </c>
      <c r="M24" s="3">
        <v>5346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9">
      <c r="A25" s="1">
        <v>22</v>
      </c>
      <c r="B25" s="1" t="s">
        <v>21</v>
      </c>
      <c r="C25" s="3">
        <v>2</v>
      </c>
      <c r="D25" s="9">
        <f t="shared" si="0"/>
        <v>27000</v>
      </c>
      <c r="E25" s="3">
        <v>7776</v>
      </c>
      <c r="F25" s="2">
        <f t="shared" si="1"/>
        <v>34776</v>
      </c>
      <c r="G25" s="7"/>
      <c r="H25" s="3">
        <v>1</v>
      </c>
      <c r="I25" s="3">
        <v>4320</v>
      </c>
      <c r="J25" s="3">
        <v>2</v>
      </c>
      <c r="K25" s="3">
        <v>8640</v>
      </c>
      <c r="L25" s="3">
        <v>2</v>
      </c>
      <c r="M25" s="3">
        <v>8640</v>
      </c>
      <c r="N25" s="3"/>
      <c r="O25" s="3"/>
      <c r="P25" s="3"/>
      <c r="Q25" s="3"/>
      <c r="R25" s="3">
        <v>1</v>
      </c>
      <c r="S25" s="3">
        <v>4320</v>
      </c>
      <c r="T25" s="3"/>
      <c r="U25" s="3"/>
      <c r="V25" s="3"/>
      <c r="W25" s="3"/>
      <c r="X25" s="3">
        <v>1</v>
      </c>
      <c r="Y25" s="3">
        <v>1080</v>
      </c>
      <c r="AA25" s="1" t="s">
        <v>37</v>
      </c>
      <c r="AB25" s="23">
        <f>SUM(AB22+'2'!AB25)</f>
        <v>1054312</v>
      </c>
    </row>
    <row r="26" spans="1:29">
      <c r="A26" s="1">
        <v>23</v>
      </c>
      <c r="B26" s="1" t="s">
        <v>22</v>
      </c>
      <c r="C26" s="3">
        <v>2</v>
      </c>
      <c r="D26" s="9">
        <f t="shared" si="0"/>
        <v>24840</v>
      </c>
      <c r="E26" s="3"/>
      <c r="F26" s="2">
        <f t="shared" si="1"/>
        <v>24840</v>
      </c>
      <c r="G26" s="7"/>
      <c r="H26" s="3">
        <v>1</v>
      </c>
      <c r="I26" s="3">
        <v>4320</v>
      </c>
      <c r="J26" s="3">
        <v>2</v>
      </c>
      <c r="K26" s="3">
        <v>8640</v>
      </c>
      <c r="L26" s="3">
        <v>2</v>
      </c>
      <c r="M26" s="3">
        <v>8640</v>
      </c>
      <c r="N26" s="3"/>
      <c r="O26" s="3"/>
      <c r="P26" s="3">
        <v>1</v>
      </c>
      <c r="Q26" s="3">
        <v>2160</v>
      </c>
      <c r="R26" s="3"/>
      <c r="S26" s="3"/>
      <c r="T26" s="3"/>
      <c r="U26" s="3"/>
      <c r="V26" s="3"/>
      <c r="W26" s="3"/>
      <c r="X26" s="3">
        <v>1</v>
      </c>
      <c r="Y26" s="3">
        <v>1080</v>
      </c>
      <c r="AA26" s="1" t="s">
        <v>38</v>
      </c>
      <c r="AB26" s="23">
        <f>SUM(AB23+'2'!AB26)</f>
        <v>632506</v>
      </c>
    </row>
    <row r="27" spans="1:29">
      <c r="A27" s="1">
        <v>24</v>
      </c>
      <c r="B27" s="1" t="s">
        <v>23</v>
      </c>
      <c r="C27" s="3">
        <v>4</v>
      </c>
      <c r="D27" s="9">
        <f t="shared" si="0"/>
        <v>19224</v>
      </c>
      <c r="E27" s="3"/>
      <c r="F27" s="2">
        <f t="shared" si="1"/>
        <v>19224</v>
      </c>
      <c r="G27" s="7"/>
      <c r="H27" s="3"/>
      <c r="I27" s="3"/>
      <c r="J27" s="3">
        <v>1</v>
      </c>
      <c r="K27" s="3">
        <v>4320</v>
      </c>
      <c r="L27" s="3">
        <v>3</v>
      </c>
      <c r="M27" s="3">
        <v>12960</v>
      </c>
      <c r="N27" s="3"/>
      <c r="O27" s="3"/>
      <c r="P27" s="3"/>
      <c r="Q27" s="3"/>
      <c r="R27" s="3"/>
      <c r="S27" s="3"/>
      <c r="T27" s="3">
        <v>1</v>
      </c>
      <c r="U27" s="3">
        <v>1944</v>
      </c>
      <c r="V27" s="3"/>
      <c r="W27" s="3"/>
      <c r="X27" s="3"/>
      <c r="Y27" s="3"/>
    </row>
    <row r="28" spans="1:29">
      <c r="A28" s="1">
        <v>25</v>
      </c>
      <c r="B28" s="1" t="s">
        <v>17</v>
      </c>
      <c r="C28" s="3">
        <v>2</v>
      </c>
      <c r="D28" s="9">
        <f t="shared" si="0"/>
        <v>21600</v>
      </c>
      <c r="E28" s="3">
        <v>2160</v>
      </c>
      <c r="F28" s="2">
        <f t="shared" si="1"/>
        <v>23760</v>
      </c>
      <c r="G28" s="7"/>
      <c r="H28" s="3"/>
      <c r="I28" s="3"/>
      <c r="J28" s="3">
        <v>2</v>
      </c>
      <c r="K28" s="3">
        <v>10800</v>
      </c>
      <c r="L28" s="3">
        <v>2</v>
      </c>
      <c r="M28" s="3">
        <v>8640</v>
      </c>
      <c r="N28" s="3"/>
      <c r="O28" s="3"/>
      <c r="P28" s="3">
        <v>1</v>
      </c>
      <c r="Q28" s="3">
        <v>2160</v>
      </c>
      <c r="R28" s="3"/>
      <c r="S28" s="3"/>
      <c r="T28" s="3"/>
      <c r="U28" s="3"/>
      <c r="V28" s="3"/>
      <c r="W28" s="3"/>
      <c r="X28" s="3"/>
      <c r="Y28" s="3"/>
    </row>
    <row r="29" spans="1:29">
      <c r="A29" s="1">
        <v>26</v>
      </c>
      <c r="B29" s="1" t="s">
        <v>18</v>
      </c>
      <c r="C29" s="3"/>
      <c r="D29" s="9">
        <f t="shared" si="0"/>
        <v>0</v>
      </c>
      <c r="E29" s="3"/>
      <c r="F29" s="2">
        <f t="shared" si="1"/>
        <v>0</v>
      </c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9">
      <c r="A30" s="1">
        <v>27</v>
      </c>
      <c r="B30" s="1" t="s">
        <v>19</v>
      </c>
      <c r="C30" s="3">
        <v>2</v>
      </c>
      <c r="D30" s="9">
        <f t="shared" si="0"/>
        <v>16416</v>
      </c>
      <c r="E30" s="3"/>
      <c r="F30" s="2">
        <f t="shared" si="1"/>
        <v>16416</v>
      </c>
      <c r="G30" s="7"/>
      <c r="H30" s="3"/>
      <c r="I30" s="3"/>
      <c r="J30" s="3">
        <v>2</v>
      </c>
      <c r="K30" s="3">
        <v>8208</v>
      </c>
      <c r="L30" s="3">
        <v>2</v>
      </c>
      <c r="M30" s="3">
        <v>8208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9">
      <c r="A31" s="1">
        <v>28</v>
      </c>
      <c r="B31" s="1" t="s">
        <v>20</v>
      </c>
      <c r="C31" s="3">
        <v>3</v>
      </c>
      <c r="D31" s="9">
        <f t="shared" si="0"/>
        <v>30834</v>
      </c>
      <c r="E31" s="3"/>
      <c r="F31" s="2">
        <f t="shared" si="1"/>
        <v>30834</v>
      </c>
      <c r="G31" s="7"/>
      <c r="H31" s="3">
        <v>2</v>
      </c>
      <c r="I31" s="3">
        <v>10530</v>
      </c>
      <c r="J31" s="3">
        <v>2</v>
      </c>
      <c r="K31" s="3">
        <v>12096</v>
      </c>
      <c r="L31" s="3">
        <v>2</v>
      </c>
      <c r="M31" s="3">
        <v>8208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9">
      <c r="A32" s="1">
        <v>29</v>
      </c>
      <c r="B32" s="1" t="s">
        <v>21</v>
      </c>
      <c r="C32" s="3"/>
      <c r="D32" s="9">
        <f t="shared" si="0"/>
        <v>0</v>
      </c>
      <c r="E32" s="3"/>
      <c r="F32" s="2">
        <f t="shared" si="1"/>
        <v>0</v>
      </c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1">
        <v>30</v>
      </c>
      <c r="B33" s="1" t="s">
        <v>22</v>
      </c>
      <c r="C33" s="3"/>
      <c r="D33" s="9">
        <f t="shared" si="0"/>
        <v>0</v>
      </c>
      <c r="E33" s="3"/>
      <c r="F33" s="2">
        <f t="shared" si="1"/>
        <v>0</v>
      </c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1">
        <v>31</v>
      </c>
      <c r="B34" s="1" t="s">
        <v>23</v>
      </c>
      <c r="C34" s="3">
        <v>3</v>
      </c>
      <c r="D34" s="9">
        <f t="shared" si="0"/>
        <v>8640</v>
      </c>
      <c r="E34" s="3"/>
      <c r="F34" s="2">
        <f t="shared" si="1"/>
        <v>8640</v>
      </c>
      <c r="G34" s="7"/>
      <c r="H34" s="3"/>
      <c r="I34" s="3"/>
      <c r="J34" s="3"/>
      <c r="K34" s="3"/>
      <c r="L34" s="3">
        <v>2</v>
      </c>
      <c r="M34" s="3">
        <v>6480</v>
      </c>
      <c r="N34" s="3"/>
      <c r="O34" s="3"/>
      <c r="P34" s="3"/>
      <c r="Q34" s="3"/>
      <c r="R34" s="3"/>
      <c r="S34" s="3"/>
      <c r="T34" s="3">
        <v>1</v>
      </c>
      <c r="U34" s="3">
        <v>2160</v>
      </c>
      <c r="V34" s="3"/>
      <c r="W34" s="3"/>
      <c r="X34" s="3"/>
      <c r="Y34" s="3"/>
    </row>
    <row r="35" spans="1:25">
      <c r="A35" s="19" t="s">
        <v>16</v>
      </c>
      <c r="B35" s="19"/>
      <c r="C35" s="19">
        <f>SUM(C4:C34)</f>
        <v>54</v>
      </c>
      <c r="D35" s="19">
        <f>SUM(D4:D34)</f>
        <v>373908</v>
      </c>
      <c r="E35" s="19">
        <f t="shared" ref="E35:Y35" si="4">SUM(E4:E34)</f>
        <v>11772</v>
      </c>
      <c r="F35" s="19">
        <f t="shared" si="4"/>
        <v>385680</v>
      </c>
      <c r="G35" s="8">
        <f t="shared" si="4"/>
        <v>0</v>
      </c>
      <c r="H35" s="19">
        <f t="shared" si="4"/>
        <v>8</v>
      </c>
      <c r="I35" s="19">
        <f t="shared" si="4"/>
        <v>34398</v>
      </c>
      <c r="J35" s="19">
        <f t="shared" si="4"/>
        <v>29</v>
      </c>
      <c r="K35" s="19">
        <f t="shared" si="4"/>
        <v>130446</v>
      </c>
      <c r="L35" s="19">
        <f t="shared" si="4"/>
        <v>42</v>
      </c>
      <c r="M35" s="19">
        <f t="shared" si="4"/>
        <v>146070</v>
      </c>
      <c r="N35" s="19">
        <f t="shared" si="4"/>
        <v>7</v>
      </c>
      <c r="O35" s="19">
        <f t="shared" si="4"/>
        <v>11448</v>
      </c>
      <c r="P35" s="19">
        <f t="shared" si="4"/>
        <v>2</v>
      </c>
      <c r="Q35" s="19">
        <f t="shared" si="4"/>
        <v>4320</v>
      </c>
      <c r="R35" s="19">
        <f t="shared" si="4"/>
        <v>2</v>
      </c>
      <c r="S35" s="19">
        <f t="shared" si="4"/>
        <v>8100</v>
      </c>
      <c r="T35" s="19">
        <f t="shared" si="4"/>
        <v>9</v>
      </c>
      <c r="U35" s="19">
        <f t="shared" si="4"/>
        <v>29514</v>
      </c>
      <c r="V35" s="19">
        <f t="shared" si="4"/>
        <v>0</v>
      </c>
      <c r="W35" s="19">
        <f t="shared" si="4"/>
        <v>0</v>
      </c>
      <c r="X35" s="19">
        <f t="shared" si="4"/>
        <v>5</v>
      </c>
      <c r="Y35" s="19">
        <f t="shared" si="4"/>
        <v>9612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73" zoomScaleNormal="73" workbookViewId="0">
      <selection activeCell="P32" sqref="P32"/>
    </sheetView>
  </sheetViews>
  <sheetFormatPr defaultRowHeight="13.5"/>
  <cols>
    <col min="1" max="3" width="4.125" customWidth="1"/>
    <col min="6" max="6" width="11.25" bestFit="1" customWidth="1"/>
    <col min="7" max="7" width="1.75" style="21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625" bestFit="1" customWidth="1"/>
  </cols>
  <sheetData>
    <row r="1" spans="1:29">
      <c r="B1" s="27">
        <v>4</v>
      </c>
      <c r="C1" s="27"/>
      <c r="D1" s="29" t="s">
        <v>24</v>
      </c>
      <c r="E1" s="4"/>
    </row>
    <row r="2" spans="1:29">
      <c r="B2" s="28"/>
      <c r="C2" s="28"/>
      <c r="D2" s="30"/>
      <c r="E2" s="5"/>
    </row>
    <row r="3" spans="1:29">
      <c r="A3" s="17" t="s">
        <v>0</v>
      </c>
      <c r="B3" s="17" t="s">
        <v>1</v>
      </c>
      <c r="C3" s="17" t="s">
        <v>2</v>
      </c>
      <c r="D3" s="17" t="s">
        <v>4</v>
      </c>
      <c r="E3" s="17" t="s">
        <v>5</v>
      </c>
      <c r="F3" s="17" t="s">
        <v>6</v>
      </c>
      <c r="G3" s="9"/>
      <c r="H3" s="17" t="s">
        <v>7</v>
      </c>
      <c r="I3" s="17" t="s">
        <v>3</v>
      </c>
      <c r="J3" s="17" t="s">
        <v>7</v>
      </c>
      <c r="K3" s="17" t="s">
        <v>8</v>
      </c>
      <c r="L3" s="17" t="s">
        <v>7</v>
      </c>
      <c r="M3" s="17" t="s">
        <v>9</v>
      </c>
      <c r="N3" s="17" t="s">
        <v>7</v>
      </c>
      <c r="O3" s="17" t="s">
        <v>10</v>
      </c>
      <c r="P3" s="17" t="s">
        <v>7</v>
      </c>
      <c r="Q3" s="17" t="s">
        <v>11</v>
      </c>
      <c r="R3" s="17" t="s">
        <v>7</v>
      </c>
      <c r="S3" s="17" t="s">
        <v>12</v>
      </c>
      <c r="T3" s="17" t="s">
        <v>7</v>
      </c>
      <c r="U3" s="17" t="s">
        <v>13</v>
      </c>
      <c r="V3" s="17" t="s">
        <v>7</v>
      </c>
      <c r="W3" s="17" t="s">
        <v>14</v>
      </c>
      <c r="X3" s="17" t="s">
        <v>7</v>
      </c>
      <c r="Y3" s="17" t="s">
        <v>15</v>
      </c>
      <c r="AA3" t="s">
        <v>32</v>
      </c>
    </row>
    <row r="4" spans="1:29">
      <c r="A4" s="1">
        <v>1</v>
      </c>
      <c r="B4" s="1" t="s">
        <v>53</v>
      </c>
      <c r="C4" s="3">
        <v>2</v>
      </c>
      <c r="D4" s="9">
        <f>SUM(I4,K4,M4,O4,Q4,S4,U4,W4,Y4)</f>
        <v>23328</v>
      </c>
      <c r="E4" s="3"/>
      <c r="F4" s="2">
        <f>SUM(D4+E4)</f>
        <v>23328</v>
      </c>
      <c r="G4" s="7"/>
      <c r="H4" s="3">
        <v>2</v>
      </c>
      <c r="I4" s="3">
        <v>7776</v>
      </c>
      <c r="J4" s="3">
        <v>2</v>
      </c>
      <c r="K4" s="3">
        <v>7776</v>
      </c>
      <c r="L4" s="3">
        <v>2</v>
      </c>
      <c r="M4" s="3">
        <v>7776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t="s">
        <v>33</v>
      </c>
      <c r="AB4">
        <v>4900</v>
      </c>
    </row>
    <row r="5" spans="1:29">
      <c r="A5" s="1">
        <v>2</v>
      </c>
      <c r="B5" s="1" t="s">
        <v>18</v>
      </c>
      <c r="C5" s="3">
        <v>4</v>
      </c>
      <c r="D5" s="9">
        <f t="shared" ref="D5:D34" si="0">SUM(I5,K5,M5,O5,Q5,S5,U5,W5,Y5)</f>
        <v>21060</v>
      </c>
      <c r="E5" s="3"/>
      <c r="F5" s="2">
        <f t="shared" ref="F5:F34" si="1">SUM(D5+E5)</f>
        <v>21060</v>
      </c>
      <c r="G5" s="7"/>
      <c r="H5" s="3"/>
      <c r="I5" s="3"/>
      <c r="J5" s="3">
        <v>1</v>
      </c>
      <c r="K5" s="3">
        <v>4320</v>
      </c>
      <c r="L5" s="3">
        <v>2</v>
      </c>
      <c r="M5" s="3">
        <v>8640</v>
      </c>
      <c r="N5" s="3"/>
      <c r="O5" s="3"/>
      <c r="P5" s="3"/>
      <c r="Q5" s="3"/>
      <c r="R5" s="3"/>
      <c r="S5" s="3"/>
      <c r="T5" s="3">
        <v>2</v>
      </c>
      <c r="U5" s="3">
        <v>8100</v>
      </c>
      <c r="V5" s="3"/>
      <c r="W5" s="3"/>
      <c r="X5" s="3"/>
      <c r="Y5" s="3"/>
      <c r="AA5" t="s">
        <v>34</v>
      </c>
      <c r="AB5">
        <v>1300</v>
      </c>
    </row>
    <row r="6" spans="1:29">
      <c r="A6" s="1">
        <v>3</v>
      </c>
      <c r="B6" s="1" t="s">
        <v>19</v>
      </c>
      <c r="C6" s="3">
        <v>2</v>
      </c>
      <c r="D6" s="9">
        <f t="shared" si="0"/>
        <v>7560</v>
      </c>
      <c r="E6" s="3"/>
      <c r="F6" s="2">
        <f t="shared" si="1"/>
        <v>7560</v>
      </c>
      <c r="G6" s="7"/>
      <c r="H6" s="3"/>
      <c r="I6" s="3"/>
      <c r="J6" s="3">
        <v>1</v>
      </c>
      <c r="K6" s="3">
        <v>4320</v>
      </c>
      <c r="L6" s="3">
        <v>1</v>
      </c>
      <c r="M6" s="3">
        <v>2160</v>
      </c>
      <c r="N6" s="3">
        <v>1</v>
      </c>
      <c r="O6" s="3">
        <v>1080</v>
      </c>
      <c r="P6" s="3"/>
      <c r="Q6" s="3"/>
      <c r="R6" s="3"/>
      <c r="S6" s="3"/>
      <c r="T6" s="3"/>
      <c r="U6" s="3"/>
      <c r="V6" s="3"/>
      <c r="W6" s="3"/>
      <c r="X6" s="3"/>
      <c r="Y6" s="3"/>
      <c r="AA6" t="s">
        <v>35</v>
      </c>
      <c r="AB6">
        <v>30000</v>
      </c>
    </row>
    <row r="7" spans="1:29">
      <c r="A7" s="1">
        <v>4</v>
      </c>
      <c r="B7" s="1" t="s">
        <v>20</v>
      </c>
      <c r="C7" s="3">
        <v>1</v>
      </c>
      <c r="D7" s="9">
        <f t="shared" si="0"/>
        <v>2160</v>
      </c>
      <c r="E7" s="3"/>
      <c r="F7" s="2">
        <f t="shared" si="1"/>
        <v>2160</v>
      </c>
      <c r="G7" s="7"/>
      <c r="H7" s="3"/>
      <c r="I7" s="3"/>
      <c r="J7" s="3"/>
      <c r="K7" s="3"/>
      <c r="L7" s="3">
        <v>1</v>
      </c>
      <c r="M7" s="3">
        <v>2160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>
        <f>SUM(AB4:AB6)</f>
        <v>36200</v>
      </c>
    </row>
    <row r="8" spans="1:29">
      <c r="A8" s="1">
        <v>5</v>
      </c>
      <c r="B8" s="1" t="s">
        <v>21</v>
      </c>
      <c r="C8" s="3">
        <v>3</v>
      </c>
      <c r="D8" s="9">
        <f t="shared" si="0"/>
        <v>8940</v>
      </c>
      <c r="E8" s="3"/>
      <c r="F8" s="2">
        <f t="shared" si="1"/>
        <v>8940</v>
      </c>
      <c r="G8" s="7"/>
      <c r="H8" s="3"/>
      <c r="I8" s="3"/>
      <c r="J8" s="3"/>
      <c r="K8" s="3"/>
      <c r="L8" s="3">
        <v>2</v>
      </c>
      <c r="M8" s="3">
        <v>5940</v>
      </c>
      <c r="N8" s="3"/>
      <c r="O8" s="3"/>
      <c r="P8" s="3"/>
      <c r="Q8" s="3"/>
      <c r="R8" s="3"/>
      <c r="S8" s="3"/>
      <c r="T8" s="3">
        <v>1</v>
      </c>
      <c r="U8" s="3">
        <v>3000</v>
      </c>
      <c r="V8" s="3"/>
      <c r="W8" s="3"/>
      <c r="X8" s="3"/>
      <c r="Y8" s="3"/>
    </row>
    <row r="9" spans="1:29">
      <c r="A9" s="1">
        <v>6</v>
      </c>
      <c r="B9" s="1" t="s">
        <v>22</v>
      </c>
      <c r="C9" s="3"/>
      <c r="D9" s="9">
        <f t="shared" si="0"/>
        <v>0</v>
      </c>
      <c r="E9" s="3"/>
      <c r="F9" s="2">
        <f>SUM(D9+E9)</f>
        <v>0</v>
      </c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t="s">
        <v>43</v>
      </c>
    </row>
    <row r="10" spans="1:29">
      <c r="A10" s="1">
        <v>7</v>
      </c>
      <c r="B10" s="1" t="s">
        <v>23</v>
      </c>
      <c r="C10" s="3"/>
      <c r="D10" s="9">
        <f t="shared" si="0"/>
        <v>0</v>
      </c>
      <c r="E10" s="3"/>
      <c r="F10" s="2">
        <f t="shared" si="1"/>
        <v>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A10" t="s">
        <v>44</v>
      </c>
    </row>
    <row r="11" spans="1:29">
      <c r="A11" s="1">
        <v>8</v>
      </c>
      <c r="B11" s="1" t="s">
        <v>17</v>
      </c>
      <c r="C11" s="3"/>
      <c r="D11" s="9">
        <f t="shared" si="0"/>
        <v>0</v>
      </c>
      <c r="E11" s="3"/>
      <c r="F11" s="2">
        <f t="shared" si="1"/>
        <v>0</v>
      </c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9">
      <c r="A12" s="1">
        <v>9</v>
      </c>
      <c r="B12" s="1" t="s">
        <v>18</v>
      </c>
      <c r="C12" s="3">
        <v>2</v>
      </c>
      <c r="D12" s="9">
        <f t="shared" si="0"/>
        <v>6318</v>
      </c>
      <c r="E12" s="3"/>
      <c r="F12" s="2">
        <f t="shared" si="1"/>
        <v>6318</v>
      </c>
      <c r="G12" s="7"/>
      <c r="H12" s="3"/>
      <c r="I12" s="3"/>
      <c r="J12" s="3"/>
      <c r="K12" s="3"/>
      <c r="L12" s="3">
        <v>1</v>
      </c>
      <c r="M12" s="3">
        <v>3888</v>
      </c>
      <c r="N12" s="3"/>
      <c r="O12" s="3"/>
      <c r="P12" s="3"/>
      <c r="Q12" s="3"/>
      <c r="R12" s="3"/>
      <c r="S12" s="3"/>
      <c r="T12" s="3">
        <v>1</v>
      </c>
      <c r="U12" s="3">
        <v>2430</v>
      </c>
      <c r="V12" s="3"/>
      <c r="W12" s="3"/>
      <c r="X12" s="3"/>
      <c r="Y12" s="3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19</v>
      </c>
      <c r="C13" s="3">
        <v>2</v>
      </c>
      <c r="D13" s="9">
        <f t="shared" si="0"/>
        <v>18360</v>
      </c>
      <c r="E13" s="3"/>
      <c r="F13" s="2">
        <f t="shared" si="1"/>
        <v>18360</v>
      </c>
      <c r="G13" s="7"/>
      <c r="H13" s="3"/>
      <c r="I13" s="3"/>
      <c r="J13" s="3">
        <v>2</v>
      </c>
      <c r="K13" s="3">
        <v>8640</v>
      </c>
      <c r="L13" s="3">
        <v>1</v>
      </c>
      <c r="M13" s="3">
        <v>4320</v>
      </c>
      <c r="N13" s="3">
        <v>1</v>
      </c>
      <c r="O13" s="3">
        <v>1080</v>
      </c>
      <c r="P13" s="3"/>
      <c r="Q13" s="3"/>
      <c r="R13" s="3"/>
      <c r="S13" s="3"/>
      <c r="T13" s="3">
        <v>1</v>
      </c>
      <c r="U13" s="3">
        <v>4320</v>
      </c>
      <c r="V13" s="3"/>
      <c r="W13" s="3"/>
      <c r="X13" s="3"/>
      <c r="Y13" s="3"/>
      <c r="AA13" s="1" t="s">
        <v>29</v>
      </c>
      <c r="AB13" s="12">
        <v>54911</v>
      </c>
      <c r="AC13" s="25">
        <f t="shared" ref="AC13:AC18" si="2">SUM(AB13/$AB$22)</f>
        <v>0.14195051081606486</v>
      </c>
    </row>
    <row r="14" spans="1:29">
      <c r="A14" s="1">
        <v>11</v>
      </c>
      <c r="B14" s="1" t="s">
        <v>20</v>
      </c>
      <c r="C14" s="3">
        <v>4</v>
      </c>
      <c r="D14" s="9">
        <f t="shared" si="0"/>
        <v>21060</v>
      </c>
      <c r="E14" s="3">
        <v>66636</v>
      </c>
      <c r="F14" s="2">
        <f t="shared" si="1"/>
        <v>87696</v>
      </c>
      <c r="G14" s="7"/>
      <c r="H14" s="3"/>
      <c r="I14" s="3"/>
      <c r="J14" s="3">
        <v>2</v>
      </c>
      <c r="K14" s="3">
        <v>8640</v>
      </c>
      <c r="L14" s="3">
        <v>2</v>
      </c>
      <c r="M14" s="3">
        <v>8640</v>
      </c>
      <c r="N14" s="3"/>
      <c r="O14" s="3"/>
      <c r="P14" s="3"/>
      <c r="Q14" s="3"/>
      <c r="R14" s="3">
        <v>1</v>
      </c>
      <c r="S14" s="3">
        <v>3780</v>
      </c>
      <c r="T14" s="3"/>
      <c r="U14" s="3"/>
      <c r="V14" s="3"/>
      <c r="W14" s="3"/>
      <c r="X14" s="3"/>
      <c r="Y14" s="3"/>
      <c r="AA14" s="1" t="s">
        <v>39</v>
      </c>
      <c r="AB14" s="12">
        <v>2010</v>
      </c>
      <c r="AC14" s="25">
        <f t="shared" si="2"/>
        <v>5.1960541010050874E-3</v>
      </c>
    </row>
    <row r="15" spans="1:29">
      <c r="A15" s="1">
        <v>12</v>
      </c>
      <c r="B15" s="1" t="s">
        <v>21</v>
      </c>
      <c r="C15" s="3">
        <v>1</v>
      </c>
      <c r="D15" s="9">
        <f t="shared" si="0"/>
        <v>10800</v>
      </c>
      <c r="E15" s="3"/>
      <c r="F15" s="2">
        <f t="shared" si="1"/>
        <v>10800</v>
      </c>
      <c r="G15" s="7"/>
      <c r="H15" s="3"/>
      <c r="I15" s="3"/>
      <c r="J15" s="3">
        <v>1</v>
      </c>
      <c r="K15" s="3">
        <v>4320</v>
      </c>
      <c r="L15" s="3">
        <v>1</v>
      </c>
      <c r="M15" s="3">
        <v>4320</v>
      </c>
      <c r="N15" s="3"/>
      <c r="O15" s="3"/>
      <c r="P15" s="3">
        <v>1</v>
      </c>
      <c r="Q15" s="3">
        <v>2160</v>
      </c>
      <c r="R15" s="3"/>
      <c r="S15" s="3"/>
      <c r="T15" s="3"/>
      <c r="U15" s="3"/>
      <c r="V15" s="3"/>
      <c r="W15" s="3"/>
      <c r="X15" s="3"/>
      <c r="Y15" s="3"/>
      <c r="AA15" s="1" t="s">
        <v>40</v>
      </c>
      <c r="AB15" s="12">
        <v>8532</v>
      </c>
      <c r="AC15" s="25">
        <f t="shared" si="2"/>
        <v>2.2056086363072342E-2</v>
      </c>
    </row>
    <row r="16" spans="1:29">
      <c r="A16" s="1">
        <v>13</v>
      </c>
      <c r="B16" s="1" t="s">
        <v>22</v>
      </c>
      <c r="C16" s="3"/>
      <c r="D16" s="9">
        <f t="shared" si="0"/>
        <v>0</v>
      </c>
      <c r="E16" s="3"/>
      <c r="F16" s="2">
        <f t="shared" si="1"/>
        <v>0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A16" s="1" t="s">
        <v>42</v>
      </c>
      <c r="AB16" s="12"/>
      <c r="AC16" s="25">
        <f t="shared" si="2"/>
        <v>0</v>
      </c>
    </row>
    <row r="17" spans="1:29">
      <c r="A17" s="1">
        <v>14</v>
      </c>
      <c r="B17" s="1" t="s">
        <v>23</v>
      </c>
      <c r="C17" s="3"/>
      <c r="D17" s="9">
        <f t="shared" si="0"/>
        <v>0</v>
      </c>
      <c r="E17" s="3"/>
      <c r="F17" s="2">
        <f t="shared" si="1"/>
        <v>0</v>
      </c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A17" s="1" t="s">
        <v>41</v>
      </c>
      <c r="AB17" s="12">
        <v>1188</v>
      </c>
      <c r="AC17" s="25">
        <f t="shared" si="2"/>
        <v>3.0711006328328575E-3</v>
      </c>
    </row>
    <row r="18" spans="1:29">
      <c r="A18" s="1">
        <v>15</v>
      </c>
      <c r="B18" s="1" t="s">
        <v>17</v>
      </c>
      <c r="C18" s="3">
        <v>1</v>
      </c>
      <c r="D18" s="9">
        <f t="shared" si="0"/>
        <v>8100</v>
      </c>
      <c r="E18" s="3"/>
      <c r="F18" s="2">
        <f t="shared" si="1"/>
        <v>8100</v>
      </c>
      <c r="G18" s="7"/>
      <c r="H18" s="3"/>
      <c r="I18" s="3"/>
      <c r="J18" s="3">
        <v>1</v>
      </c>
      <c r="K18" s="3">
        <v>4320</v>
      </c>
      <c r="L18" s="3">
        <v>1</v>
      </c>
      <c r="M18" s="3">
        <v>1080</v>
      </c>
      <c r="N18" s="3"/>
      <c r="O18" s="3">
        <v>1080</v>
      </c>
      <c r="P18" s="3"/>
      <c r="Q18" s="3"/>
      <c r="R18" s="3"/>
      <c r="S18" s="3"/>
      <c r="T18" s="3">
        <v>1</v>
      </c>
      <c r="U18" s="3">
        <v>1620</v>
      </c>
      <c r="V18" s="3"/>
      <c r="W18" s="3"/>
      <c r="X18" s="3"/>
      <c r="Y18" s="3"/>
      <c r="AA18" s="9" t="s">
        <v>49</v>
      </c>
      <c r="AB18" s="12"/>
      <c r="AC18" s="25">
        <f t="shared" si="2"/>
        <v>0</v>
      </c>
    </row>
    <row r="19" spans="1:29">
      <c r="A19" s="1">
        <v>16</v>
      </c>
      <c r="B19" s="1" t="s">
        <v>18</v>
      </c>
      <c r="C19" s="3">
        <v>1</v>
      </c>
      <c r="D19" s="9">
        <f t="shared" si="0"/>
        <v>3888</v>
      </c>
      <c r="E19" s="3"/>
      <c r="F19" s="2">
        <f t="shared" si="1"/>
        <v>3888</v>
      </c>
      <c r="G19" s="7"/>
      <c r="H19" s="3"/>
      <c r="I19" s="3"/>
      <c r="J19" s="3"/>
      <c r="K19" s="3"/>
      <c r="L19" s="3">
        <v>1</v>
      </c>
      <c r="M19" s="3">
        <v>3888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A19" s="1" t="s">
        <v>30</v>
      </c>
      <c r="AB19" s="10">
        <v>36200</v>
      </c>
      <c r="AC19" s="25">
        <f>SUM(AB19/$AB$22)</f>
        <v>9.3580675848947345E-2</v>
      </c>
    </row>
    <row r="20" spans="1:29">
      <c r="A20" s="1">
        <v>17</v>
      </c>
      <c r="B20" s="1" t="s">
        <v>19</v>
      </c>
      <c r="C20" s="3">
        <v>3</v>
      </c>
      <c r="D20" s="9">
        <f t="shared" si="0"/>
        <v>28620</v>
      </c>
      <c r="E20" s="3">
        <v>4212</v>
      </c>
      <c r="F20" s="2">
        <f t="shared" si="1"/>
        <v>32832</v>
      </c>
      <c r="G20" s="7"/>
      <c r="H20" s="3">
        <v>1</v>
      </c>
      <c r="I20" s="3">
        <v>1080</v>
      </c>
      <c r="J20" s="3">
        <v>1</v>
      </c>
      <c r="K20" s="3">
        <v>4320</v>
      </c>
      <c r="L20" s="3">
        <v>3</v>
      </c>
      <c r="M20" s="3">
        <v>12960</v>
      </c>
      <c r="N20" s="3"/>
      <c r="O20" s="3"/>
      <c r="P20" s="3"/>
      <c r="Q20" s="3"/>
      <c r="R20" s="3">
        <v>1</v>
      </c>
      <c r="S20" s="3">
        <v>4320</v>
      </c>
      <c r="T20" s="3">
        <v>2</v>
      </c>
      <c r="U20" s="3">
        <v>5940</v>
      </c>
      <c r="V20" s="3"/>
      <c r="W20" s="3"/>
      <c r="X20" s="3"/>
      <c r="Y20" s="3"/>
      <c r="AA20" s="1" t="s">
        <v>16</v>
      </c>
      <c r="AB20" s="10">
        <f>SUM(AB13:AB19)</f>
        <v>102841</v>
      </c>
      <c r="AC20" s="25">
        <f>SUM(AB20/$AB$22)</f>
        <v>0.26585442776192247</v>
      </c>
    </row>
    <row r="21" spans="1:29">
      <c r="A21" s="1">
        <v>18</v>
      </c>
      <c r="B21" s="1" t="s">
        <v>20</v>
      </c>
      <c r="C21" s="3"/>
      <c r="D21" s="9">
        <f t="shared" si="0"/>
        <v>0</v>
      </c>
      <c r="E21" s="3"/>
      <c r="F21" s="2">
        <f t="shared" si="1"/>
        <v>0</v>
      </c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B21" s="11"/>
      <c r="AC21" s="24"/>
    </row>
    <row r="22" spans="1:29">
      <c r="A22" s="1">
        <v>19</v>
      </c>
      <c r="B22" s="1" t="s">
        <v>21</v>
      </c>
      <c r="C22" s="3">
        <v>4</v>
      </c>
      <c r="D22" s="9">
        <f t="shared" si="0"/>
        <v>23328</v>
      </c>
      <c r="E22" s="3">
        <v>3780</v>
      </c>
      <c r="F22" s="2">
        <f t="shared" si="1"/>
        <v>27108</v>
      </c>
      <c r="G22" s="7"/>
      <c r="H22" s="3">
        <v>1</v>
      </c>
      <c r="I22" s="3">
        <v>5400</v>
      </c>
      <c r="J22" s="3">
        <v>1</v>
      </c>
      <c r="K22" s="3">
        <v>7776</v>
      </c>
      <c r="L22" s="3">
        <v>3</v>
      </c>
      <c r="M22" s="3">
        <v>10152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A22" s="1" t="s">
        <v>36</v>
      </c>
      <c r="AB22" s="10">
        <f>F35</f>
        <v>386832</v>
      </c>
      <c r="AC22" s="25">
        <f t="shared" ref="AC22:AC23" si="3">SUM(AB22/$AB$22)</f>
        <v>1</v>
      </c>
    </row>
    <row r="23" spans="1:29">
      <c r="A23" s="1">
        <v>20</v>
      </c>
      <c r="B23" s="1" t="s">
        <v>22</v>
      </c>
      <c r="C23" s="3"/>
      <c r="D23" s="9">
        <f t="shared" si="0"/>
        <v>0</v>
      </c>
      <c r="E23" s="3"/>
      <c r="F23" s="2">
        <f t="shared" si="1"/>
        <v>0</v>
      </c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A23" s="1" t="s">
        <v>31</v>
      </c>
      <c r="AB23" s="20">
        <f>SUM(AB22-AB20)</f>
        <v>283991</v>
      </c>
      <c r="AC23" s="25">
        <f t="shared" si="3"/>
        <v>0.73414557223807753</v>
      </c>
    </row>
    <row r="24" spans="1:29">
      <c r="A24" s="1">
        <v>21</v>
      </c>
      <c r="B24" s="1" t="s">
        <v>23</v>
      </c>
      <c r="C24" s="3">
        <v>2</v>
      </c>
      <c r="D24" s="9">
        <f t="shared" si="0"/>
        <v>20520</v>
      </c>
      <c r="E24" s="3"/>
      <c r="F24" s="2">
        <f t="shared" si="1"/>
        <v>20520</v>
      </c>
      <c r="G24" s="7"/>
      <c r="H24" s="3"/>
      <c r="I24" s="3"/>
      <c r="J24" s="3">
        <v>2</v>
      </c>
      <c r="K24" s="3">
        <v>8640</v>
      </c>
      <c r="L24" s="3">
        <v>2</v>
      </c>
      <c r="M24" s="3">
        <v>8640</v>
      </c>
      <c r="N24" s="3"/>
      <c r="O24" s="3"/>
      <c r="P24" s="3">
        <v>1</v>
      </c>
      <c r="Q24" s="3">
        <v>2160</v>
      </c>
      <c r="R24" s="3"/>
      <c r="S24" s="3"/>
      <c r="T24" s="3"/>
      <c r="U24" s="3"/>
      <c r="V24" s="3"/>
      <c r="W24" s="3"/>
      <c r="X24" s="3">
        <v>1</v>
      </c>
      <c r="Y24" s="3">
        <v>1080</v>
      </c>
    </row>
    <row r="25" spans="1:29">
      <c r="A25" s="1">
        <v>22</v>
      </c>
      <c r="B25" s="1" t="s">
        <v>17</v>
      </c>
      <c r="C25" s="3"/>
      <c r="D25" s="9">
        <f t="shared" si="0"/>
        <v>0</v>
      </c>
      <c r="E25" s="3"/>
      <c r="F25" s="2">
        <f t="shared" si="1"/>
        <v>0</v>
      </c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A25" s="1" t="s">
        <v>37</v>
      </c>
      <c r="AB25" s="23">
        <f>SUM(AB22+'3'!AB25)</f>
        <v>1441144</v>
      </c>
    </row>
    <row r="26" spans="1:29">
      <c r="A26" s="1">
        <v>23</v>
      </c>
      <c r="B26" s="1" t="s">
        <v>18</v>
      </c>
      <c r="C26" s="3">
        <v>3</v>
      </c>
      <c r="D26" s="9">
        <f t="shared" si="0"/>
        <v>10476</v>
      </c>
      <c r="E26" s="3"/>
      <c r="F26" s="2">
        <f t="shared" si="1"/>
        <v>10476</v>
      </c>
      <c r="G26" s="7"/>
      <c r="H26" s="3"/>
      <c r="I26" s="3"/>
      <c r="J26" s="3">
        <v>1</v>
      </c>
      <c r="K26" s="3">
        <v>4320</v>
      </c>
      <c r="L26" s="3">
        <v>2</v>
      </c>
      <c r="M26" s="3">
        <v>5184</v>
      </c>
      <c r="N26" s="3"/>
      <c r="O26" s="3"/>
      <c r="P26" s="3"/>
      <c r="Q26" s="3"/>
      <c r="R26" s="3"/>
      <c r="S26" s="3"/>
      <c r="T26" s="3">
        <v>1</v>
      </c>
      <c r="U26" s="3">
        <v>972</v>
      </c>
      <c r="V26" s="3"/>
      <c r="W26" s="3"/>
      <c r="X26" s="3"/>
      <c r="Y26" s="3"/>
      <c r="AA26" s="1" t="s">
        <v>38</v>
      </c>
      <c r="AB26" s="23">
        <f>SUM(AB23+'3'!AB26)</f>
        <v>916497</v>
      </c>
    </row>
    <row r="27" spans="1:29">
      <c r="A27" s="1">
        <v>24</v>
      </c>
      <c r="B27" s="1" t="s">
        <v>19</v>
      </c>
      <c r="C27" s="3">
        <v>3</v>
      </c>
      <c r="D27" s="9">
        <f t="shared" si="0"/>
        <v>17658</v>
      </c>
      <c r="E27" s="3"/>
      <c r="F27" s="2">
        <f t="shared" si="1"/>
        <v>17658</v>
      </c>
      <c r="G27" s="7"/>
      <c r="H27" s="3"/>
      <c r="I27" s="3"/>
      <c r="J27" s="3">
        <v>2</v>
      </c>
      <c r="K27" s="3">
        <v>9720</v>
      </c>
      <c r="L27" s="3">
        <v>2</v>
      </c>
      <c r="M27" s="3">
        <v>5778</v>
      </c>
      <c r="N27" s="3"/>
      <c r="O27" s="3">
        <v>1080</v>
      </c>
      <c r="P27" s="3"/>
      <c r="Q27" s="3"/>
      <c r="R27" s="3"/>
      <c r="S27" s="3"/>
      <c r="T27" s="3"/>
      <c r="U27" s="3"/>
      <c r="V27" s="3"/>
      <c r="W27" s="3"/>
      <c r="X27" s="3">
        <v>1</v>
      </c>
      <c r="Y27" s="3">
        <v>1080</v>
      </c>
    </row>
    <row r="28" spans="1:29">
      <c r="A28" s="1">
        <v>25</v>
      </c>
      <c r="B28" s="1" t="s">
        <v>20</v>
      </c>
      <c r="C28" s="3">
        <v>2</v>
      </c>
      <c r="D28" s="9">
        <f t="shared" si="0"/>
        <v>12258</v>
      </c>
      <c r="E28" s="3"/>
      <c r="F28" s="2">
        <f t="shared" si="1"/>
        <v>12258</v>
      </c>
      <c r="G28" s="7"/>
      <c r="H28" s="3"/>
      <c r="I28" s="3"/>
      <c r="J28" s="3">
        <v>1</v>
      </c>
      <c r="K28" s="3">
        <v>4320</v>
      </c>
      <c r="L28" s="3">
        <v>2</v>
      </c>
      <c r="M28" s="3">
        <v>5778</v>
      </c>
      <c r="N28" s="3"/>
      <c r="O28" s="3"/>
      <c r="P28" s="3">
        <v>1</v>
      </c>
      <c r="Q28" s="3">
        <v>2160</v>
      </c>
      <c r="R28" s="3"/>
      <c r="S28" s="3"/>
      <c r="T28" s="3"/>
      <c r="U28" s="3"/>
      <c r="V28" s="3"/>
      <c r="W28" s="3"/>
      <c r="X28" s="3"/>
      <c r="Y28" s="3"/>
    </row>
    <row r="29" spans="1:29">
      <c r="A29" s="1">
        <v>26</v>
      </c>
      <c r="B29" s="1" t="s">
        <v>21</v>
      </c>
      <c r="C29" s="3">
        <v>1</v>
      </c>
      <c r="D29" s="9">
        <f t="shared" si="0"/>
        <v>18360</v>
      </c>
      <c r="E29" s="3"/>
      <c r="F29" s="2">
        <f t="shared" si="1"/>
        <v>18360</v>
      </c>
      <c r="G29" s="7"/>
      <c r="H29" s="3">
        <v>1</v>
      </c>
      <c r="I29" s="3">
        <v>4320</v>
      </c>
      <c r="J29" s="3">
        <v>1</v>
      </c>
      <c r="K29" s="3">
        <v>4320</v>
      </c>
      <c r="L29" s="3">
        <v>1</v>
      </c>
      <c r="M29" s="3">
        <v>4320</v>
      </c>
      <c r="N29" s="3"/>
      <c r="O29" s="3"/>
      <c r="P29" s="3">
        <v>1</v>
      </c>
      <c r="Q29" s="3">
        <v>2160</v>
      </c>
      <c r="R29" s="3"/>
      <c r="S29" s="3"/>
      <c r="T29" s="3">
        <v>1</v>
      </c>
      <c r="U29" s="3">
        <v>3240</v>
      </c>
      <c r="V29" s="3"/>
      <c r="W29" s="3"/>
      <c r="X29" s="3"/>
      <c r="Y29" s="3"/>
    </row>
    <row r="30" spans="1:29">
      <c r="A30" s="1">
        <v>27</v>
      </c>
      <c r="B30" s="1" t="s">
        <v>22</v>
      </c>
      <c r="C30" s="3">
        <v>2</v>
      </c>
      <c r="D30" s="9">
        <f t="shared" si="0"/>
        <v>17010</v>
      </c>
      <c r="E30" s="3">
        <v>1080</v>
      </c>
      <c r="F30" s="2">
        <f t="shared" si="1"/>
        <v>18090</v>
      </c>
      <c r="G30" s="7"/>
      <c r="H30" s="3">
        <v>1</v>
      </c>
      <c r="I30" s="3">
        <v>7290</v>
      </c>
      <c r="J30" s="3">
        <v>1</v>
      </c>
      <c r="K30" s="3">
        <v>5400</v>
      </c>
      <c r="L30" s="3">
        <v>1</v>
      </c>
      <c r="M30" s="3">
        <v>4320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9">
      <c r="A31" s="1">
        <v>28</v>
      </c>
      <c r="B31" s="1" t="s">
        <v>23</v>
      </c>
      <c r="C31" s="3">
        <v>4</v>
      </c>
      <c r="D31" s="9">
        <f t="shared" si="0"/>
        <v>26460</v>
      </c>
      <c r="E31" s="3"/>
      <c r="F31" s="2">
        <f t="shared" si="1"/>
        <v>26460</v>
      </c>
      <c r="G31" s="7"/>
      <c r="H31" s="3">
        <v>1</v>
      </c>
      <c r="I31" s="3">
        <v>3240</v>
      </c>
      <c r="J31" s="3">
        <v>2</v>
      </c>
      <c r="K31" s="3">
        <v>8640</v>
      </c>
      <c r="L31" s="3">
        <v>3</v>
      </c>
      <c r="M31" s="3">
        <v>12960</v>
      </c>
      <c r="N31" s="3"/>
      <c r="O31" s="3"/>
      <c r="P31" s="3"/>
      <c r="Q31" s="3"/>
      <c r="R31" s="3"/>
      <c r="S31" s="3"/>
      <c r="T31" s="3">
        <v>1</v>
      </c>
      <c r="U31" s="3">
        <v>1620</v>
      </c>
      <c r="V31" s="3"/>
      <c r="W31" s="3"/>
      <c r="X31" s="3"/>
      <c r="Y31" s="3"/>
    </row>
    <row r="32" spans="1:29">
      <c r="A32" s="1">
        <v>29</v>
      </c>
      <c r="B32" s="1" t="s">
        <v>17</v>
      </c>
      <c r="C32" s="3">
        <v>1</v>
      </c>
      <c r="D32" s="9">
        <f t="shared" si="0"/>
        <v>4860</v>
      </c>
      <c r="E32" s="3"/>
      <c r="F32" s="2">
        <f t="shared" si="1"/>
        <v>4860</v>
      </c>
      <c r="G32" s="7"/>
      <c r="H32" s="3"/>
      <c r="I32" s="3"/>
      <c r="J32" s="3">
        <v>1</v>
      </c>
      <c r="K32" s="3">
        <v>3888</v>
      </c>
      <c r="L32" s="3"/>
      <c r="M32" s="3"/>
      <c r="N32" s="3">
        <v>1</v>
      </c>
      <c r="O32" s="3">
        <v>972</v>
      </c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1">
        <v>30</v>
      </c>
      <c r="B33" s="1" t="s">
        <v>18</v>
      </c>
      <c r="C33" s="3"/>
      <c r="D33" s="9">
        <f t="shared" si="0"/>
        <v>0</v>
      </c>
      <c r="E33" s="3"/>
      <c r="F33" s="2">
        <f t="shared" si="1"/>
        <v>0</v>
      </c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1">
        <v>31</v>
      </c>
      <c r="B34" s="1"/>
      <c r="C34" s="3"/>
      <c r="D34" s="9">
        <f t="shared" si="0"/>
        <v>0</v>
      </c>
      <c r="E34" s="3"/>
      <c r="F34" s="2">
        <f t="shared" si="1"/>
        <v>0</v>
      </c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19" t="s">
        <v>16</v>
      </c>
      <c r="B35" s="19"/>
      <c r="C35" s="19">
        <f>SUM(C4:C34)</f>
        <v>48</v>
      </c>
      <c r="D35" s="19">
        <f>SUM(D4:D34)</f>
        <v>311124</v>
      </c>
      <c r="E35" s="19">
        <f t="shared" ref="E35:Y35" si="4">SUM(E4:E34)</f>
        <v>75708</v>
      </c>
      <c r="F35" s="19">
        <f t="shared" si="4"/>
        <v>386832</v>
      </c>
      <c r="G35" s="8">
        <f t="shared" si="4"/>
        <v>0</v>
      </c>
      <c r="H35" s="19">
        <f t="shared" si="4"/>
        <v>7</v>
      </c>
      <c r="I35" s="19">
        <f t="shared" si="4"/>
        <v>29106</v>
      </c>
      <c r="J35" s="19">
        <f t="shared" si="4"/>
        <v>23</v>
      </c>
      <c r="K35" s="19">
        <f t="shared" si="4"/>
        <v>103680</v>
      </c>
      <c r="L35" s="19">
        <f t="shared" si="4"/>
        <v>34</v>
      </c>
      <c r="M35" s="19">
        <f t="shared" si="4"/>
        <v>122904</v>
      </c>
      <c r="N35" s="19">
        <f t="shared" si="4"/>
        <v>3</v>
      </c>
      <c r="O35" s="19">
        <f t="shared" si="4"/>
        <v>5292</v>
      </c>
      <c r="P35" s="19">
        <f t="shared" si="4"/>
        <v>4</v>
      </c>
      <c r="Q35" s="19">
        <f t="shared" si="4"/>
        <v>8640</v>
      </c>
      <c r="R35" s="19">
        <f t="shared" si="4"/>
        <v>2</v>
      </c>
      <c r="S35" s="19">
        <f t="shared" si="4"/>
        <v>8100</v>
      </c>
      <c r="T35" s="19">
        <f t="shared" si="4"/>
        <v>11</v>
      </c>
      <c r="U35" s="19">
        <f t="shared" si="4"/>
        <v>31242</v>
      </c>
      <c r="V35" s="19">
        <f t="shared" si="4"/>
        <v>0</v>
      </c>
      <c r="W35" s="19">
        <f t="shared" si="4"/>
        <v>0</v>
      </c>
      <c r="X35" s="19">
        <f t="shared" si="4"/>
        <v>2</v>
      </c>
      <c r="Y35" s="19">
        <f t="shared" si="4"/>
        <v>2160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73" zoomScaleNormal="73" workbookViewId="0">
      <selection activeCell="AB18" sqref="AB18"/>
    </sheetView>
  </sheetViews>
  <sheetFormatPr defaultRowHeight="13.5"/>
  <cols>
    <col min="1" max="3" width="4.125" customWidth="1"/>
    <col min="6" max="6" width="11.25" bestFit="1" customWidth="1"/>
    <col min="7" max="7" width="1.75" style="21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625" bestFit="1" customWidth="1"/>
    <col min="28" max="28" width="9.875" bestFit="1" customWidth="1"/>
  </cols>
  <sheetData>
    <row r="1" spans="1:29">
      <c r="B1" s="27">
        <v>5</v>
      </c>
      <c r="C1" s="27"/>
      <c r="D1" s="29" t="s">
        <v>24</v>
      </c>
      <c r="E1" s="4"/>
    </row>
    <row r="2" spans="1:29">
      <c r="B2" s="28"/>
      <c r="C2" s="28"/>
      <c r="D2" s="30"/>
      <c r="E2" s="5"/>
    </row>
    <row r="3" spans="1:29">
      <c r="A3" s="17" t="s">
        <v>0</v>
      </c>
      <c r="B3" s="17" t="s">
        <v>1</v>
      </c>
      <c r="C3" s="17" t="s">
        <v>2</v>
      </c>
      <c r="D3" s="17" t="s">
        <v>4</v>
      </c>
      <c r="E3" s="17" t="s">
        <v>5</v>
      </c>
      <c r="F3" s="17" t="s">
        <v>6</v>
      </c>
      <c r="G3" s="9"/>
      <c r="H3" s="17" t="s">
        <v>7</v>
      </c>
      <c r="I3" s="17" t="s">
        <v>3</v>
      </c>
      <c r="J3" s="17" t="s">
        <v>7</v>
      </c>
      <c r="K3" s="17" t="s">
        <v>8</v>
      </c>
      <c r="L3" s="17" t="s">
        <v>7</v>
      </c>
      <c r="M3" s="17" t="s">
        <v>9</v>
      </c>
      <c r="N3" s="17" t="s">
        <v>7</v>
      </c>
      <c r="O3" s="17" t="s">
        <v>10</v>
      </c>
      <c r="P3" s="17" t="s">
        <v>7</v>
      </c>
      <c r="Q3" s="17" t="s">
        <v>11</v>
      </c>
      <c r="R3" s="17" t="s">
        <v>7</v>
      </c>
      <c r="S3" s="17" t="s">
        <v>12</v>
      </c>
      <c r="T3" s="17" t="s">
        <v>7</v>
      </c>
      <c r="U3" s="17" t="s">
        <v>13</v>
      </c>
      <c r="V3" s="17" t="s">
        <v>7</v>
      </c>
      <c r="W3" s="17" t="s">
        <v>14</v>
      </c>
      <c r="X3" s="17" t="s">
        <v>7</v>
      </c>
      <c r="Y3" s="17" t="s">
        <v>15</v>
      </c>
      <c r="AA3" t="s">
        <v>32</v>
      </c>
    </row>
    <row r="4" spans="1:29">
      <c r="A4" s="1">
        <v>1</v>
      </c>
      <c r="B4" s="1" t="s">
        <v>28</v>
      </c>
      <c r="C4" s="3">
        <v>3</v>
      </c>
      <c r="D4" s="9">
        <f>SUM(I4,K4,M4,O4,Q4,S4,U4,W4,Y4)</f>
        <v>13608</v>
      </c>
      <c r="E4" s="3"/>
      <c r="F4" s="2">
        <f>SUM(D4+E4)</f>
        <v>13608</v>
      </c>
      <c r="G4" s="7"/>
      <c r="H4" s="3"/>
      <c r="I4" s="3"/>
      <c r="J4" s="3">
        <v>1</v>
      </c>
      <c r="K4" s="3">
        <v>4320</v>
      </c>
      <c r="L4" s="3">
        <v>2</v>
      </c>
      <c r="M4" s="3">
        <v>6048</v>
      </c>
      <c r="N4" s="3">
        <v>1</v>
      </c>
      <c r="O4" s="3">
        <v>1080</v>
      </c>
      <c r="P4" s="3"/>
      <c r="Q4" s="3"/>
      <c r="R4" s="3"/>
      <c r="S4" s="3"/>
      <c r="T4" s="3">
        <v>1</v>
      </c>
      <c r="U4" s="3">
        <v>2160</v>
      </c>
      <c r="V4" s="3"/>
      <c r="W4" s="3"/>
      <c r="X4" s="3"/>
      <c r="Y4" s="3"/>
      <c r="AA4" t="s">
        <v>33</v>
      </c>
      <c r="AB4">
        <v>4900</v>
      </c>
    </row>
    <row r="5" spans="1:29">
      <c r="A5" s="1">
        <v>2</v>
      </c>
      <c r="B5" s="1" t="s">
        <v>20</v>
      </c>
      <c r="C5" s="3">
        <v>3</v>
      </c>
      <c r="D5" s="9">
        <f t="shared" ref="D5:D34" si="0">SUM(I5,K5,M5,O5,Q5,S5,U5,W5,Y5)</f>
        <v>14880</v>
      </c>
      <c r="E5" s="3"/>
      <c r="F5" s="2">
        <f t="shared" ref="F5:F34" si="1">SUM(D5+E5)</f>
        <v>14880</v>
      </c>
      <c r="G5" s="7"/>
      <c r="H5" s="3">
        <v>1</v>
      </c>
      <c r="I5" s="3">
        <v>2700</v>
      </c>
      <c r="J5" s="3">
        <v>0</v>
      </c>
      <c r="K5" s="3"/>
      <c r="L5" s="3">
        <v>1</v>
      </c>
      <c r="M5" s="3">
        <v>4320</v>
      </c>
      <c r="N5" s="3"/>
      <c r="O5" s="3"/>
      <c r="P5" s="3"/>
      <c r="Q5" s="3"/>
      <c r="R5" s="3"/>
      <c r="S5" s="3"/>
      <c r="T5" s="3">
        <v>2</v>
      </c>
      <c r="U5" s="3">
        <v>7860</v>
      </c>
      <c r="V5" s="3"/>
      <c r="W5" s="3"/>
      <c r="X5" s="3"/>
      <c r="Y5" s="3"/>
      <c r="AA5" t="s">
        <v>34</v>
      </c>
      <c r="AB5">
        <v>1300</v>
      </c>
    </row>
    <row r="6" spans="1:29">
      <c r="A6" s="1">
        <v>3</v>
      </c>
      <c r="B6" s="1" t="s">
        <v>21</v>
      </c>
      <c r="C6" s="3">
        <v>1</v>
      </c>
      <c r="D6" s="9">
        <f t="shared" si="0"/>
        <v>1620</v>
      </c>
      <c r="E6" s="3"/>
      <c r="F6" s="2">
        <f t="shared" si="1"/>
        <v>1620</v>
      </c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1</v>
      </c>
      <c r="U6" s="3">
        <v>1620</v>
      </c>
      <c r="V6" s="3"/>
      <c r="W6" s="3"/>
      <c r="X6" s="3"/>
      <c r="Y6" s="3"/>
      <c r="AA6" t="s">
        <v>35</v>
      </c>
      <c r="AB6">
        <v>30000</v>
      </c>
    </row>
    <row r="7" spans="1:29">
      <c r="A7" s="1">
        <v>4</v>
      </c>
      <c r="B7" s="1" t="s">
        <v>22</v>
      </c>
      <c r="C7" s="3"/>
      <c r="D7" s="9">
        <f t="shared" si="0"/>
        <v>0</v>
      </c>
      <c r="E7" s="3"/>
      <c r="F7" s="2">
        <f t="shared" si="1"/>
        <v>0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>
        <f>SUM(AB4:AB6)</f>
        <v>36200</v>
      </c>
    </row>
    <row r="8" spans="1:29">
      <c r="A8" s="1">
        <v>5</v>
      </c>
      <c r="B8" s="1" t="s">
        <v>23</v>
      </c>
      <c r="C8" s="3"/>
      <c r="D8" s="9">
        <f t="shared" si="0"/>
        <v>0</v>
      </c>
      <c r="E8" s="3"/>
      <c r="F8" s="2">
        <f t="shared" si="1"/>
        <v>0</v>
      </c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9">
      <c r="A9" s="1">
        <v>6</v>
      </c>
      <c r="B9" s="1" t="s">
        <v>17</v>
      </c>
      <c r="C9" s="3">
        <v>2</v>
      </c>
      <c r="D9" s="9">
        <f t="shared" si="0"/>
        <v>11664</v>
      </c>
      <c r="E9" s="3"/>
      <c r="F9" s="2">
        <f>SUM(D9+E9)</f>
        <v>11664</v>
      </c>
      <c r="G9" s="7"/>
      <c r="H9" s="3"/>
      <c r="I9" s="3"/>
      <c r="J9" s="3">
        <v>1</v>
      </c>
      <c r="K9" s="3">
        <v>3888</v>
      </c>
      <c r="L9" s="3">
        <v>2</v>
      </c>
      <c r="M9" s="3">
        <v>7776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t="s">
        <v>43</v>
      </c>
    </row>
    <row r="10" spans="1:29">
      <c r="A10" s="1">
        <v>7</v>
      </c>
      <c r="B10" s="1" t="s">
        <v>18</v>
      </c>
      <c r="C10" s="3">
        <v>1</v>
      </c>
      <c r="D10" s="9">
        <f t="shared" si="0"/>
        <v>5400</v>
      </c>
      <c r="E10" s="3"/>
      <c r="F10" s="2">
        <f t="shared" si="1"/>
        <v>5400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1</v>
      </c>
      <c r="U10" s="3">
        <v>5400</v>
      </c>
      <c r="V10" s="3"/>
      <c r="W10" s="3"/>
      <c r="X10" s="3"/>
      <c r="Y10" s="3"/>
      <c r="AA10" t="s">
        <v>44</v>
      </c>
    </row>
    <row r="11" spans="1:29">
      <c r="A11" s="1">
        <v>8</v>
      </c>
      <c r="B11" s="1" t="s">
        <v>19</v>
      </c>
      <c r="C11" s="3"/>
      <c r="D11" s="9">
        <f t="shared" si="0"/>
        <v>0</v>
      </c>
      <c r="E11" s="3"/>
      <c r="F11" s="2">
        <f t="shared" si="1"/>
        <v>0</v>
      </c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9">
      <c r="A12" s="1">
        <v>9</v>
      </c>
      <c r="B12" s="1" t="s">
        <v>20</v>
      </c>
      <c r="C12" s="3">
        <v>1</v>
      </c>
      <c r="D12" s="9">
        <f t="shared" si="0"/>
        <v>4320</v>
      </c>
      <c r="E12" s="3"/>
      <c r="F12" s="2">
        <f t="shared" si="1"/>
        <v>4320</v>
      </c>
      <c r="G12" s="7"/>
      <c r="H12" s="3"/>
      <c r="I12" s="3"/>
      <c r="J12" s="3"/>
      <c r="K12" s="3"/>
      <c r="L12" s="3">
        <v>1</v>
      </c>
      <c r="M12" s="3">
        <v>4320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21</v>
      </c>
      <c r="C13" s="3">
        <v>1</v>
      </c>
      <c r="D13" s="9">
        <f t="shared" si="0"/>
        <v>5400</v>
      </c>
      <c r="E13" s="3"/>
      <c r="F13" s="2">
        <f t="shared" si="1"/>
        <v>5400</v>
      </c>
      <c r="G13" s="7"/>
      <c r="H13" s="3"/>
      <c r="I13" s="3"/>
      <c r="J13" s="3">
        <v>1</v>
      </c>
      <c r="K13" s="3">
        <v>4320</v>
      </c>
      <c r="L13" s="3"/>
      <c r="M13" s="3"/>
      <c r="N13" s="3">
        <v>1</v>
      </c>
      <c r="O13" s="3">
        <v>1080</v>
      </c>
      <c r="P13" s="3"/>
      <c r="Q13" s="3"/>
      <c r="R13" s="3"/>
      <c r="S13" s="3"/>
      <c r="T13" s="3"/>
      <c r="U13" s="3"/>
      <c r="V13" s="3"/>
      <c r="W13" s="3"/>
      <c r="X13" s="3"/>
      <c r="Y13" s="3"/>
      <c r="AA13" s="1" t="s">
        <v>29</v>
      </c>
      <c r="AB13" s="12">
        <v>83002</v>
      </c>
      <c r="AC13" s="25">
        <f t="shared" ref="AC13:AC18" si="2">SUM(AB13/$AB$22)</f>
        <v>0.24624266481544113</v>
      </c>
    </row>
    <row r="14" spans="1:29">
      <c r="A14" s="1">
        <v>11</v>
      </c>
      <c r="B14" s="1" t="s">
        <v>22</v>
      </c>
      <c r="C14" s="3">
        <v>2</v>
      </c>
      <c r="D14" s="9">
        <f t="shared" si="0"/>
        <v>4968</v>
      </c>
      <c r="E14" s="3">
        <v>1620</v>
      </c>
      <c r="F14" s="2">
        <f t="shared" si="1"/>
        <v>6588</v>
      </c>
      <c r="G14" s="7"/>
      <c r="H14" s="3"/>
      <c r="I14" s="3"/>
      <c r="J14" s="3"/>
      <c r="K14" s="3"/>
      <c r="L14" s="3">
        <v>2</v>
      </c>
      <c r="M14" s="3">
        <v>4968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A14" s="1" t="s">
        <v>39</v>
      </c>
      <c r="AB14" s="12">
        <v>2470</v>
      </c>
      <c r="AC14" s="25">
        <v>0.24</v>
      </c>
    </row>
    <row r="15" spans="1:29">
      <c r="A15" s="1">
        <v>12</v>
      </c>
      <c r="B15" s="1" t="s">
        <v>23</v>
      </c>
      <c r="C15" s="3">
        <v>2</v>
      </c>
      <c r="D15" s="9">
        <f t="shared" si="0"/>
        <v>12420</v>
      </c>
      <c r="E15" s="3"/>
      <c r="F15" s="2">
        <f t="shared" si="1"/>
        <v>12420</v>
      </c>
      <c r="G15" s="7"/>
      <c r="H15" s="3"/>
      <c r="I15" s="3"/>
      <c r="J15" s="3">
        <v>2</v>
      </c>
      <c r="K15" s="3">
        <v>8208</v>
      </c>
      <c r="L15" s="3">
        <v>1</v>
      </c>
      <c r="M15" s="3">
        <v>1080</v>
      </c>
      <c r="N15" s="3">
        <v>2</v>
      </c>
      <c r="O15" s="3">
        <v>2052</v>
      </c>
      <c r="P15" s="3"/>
      <c r="Q15" s="3"/>
      <c r="R15" s="3"/>
      <c r="S15" s="3"/>
      <c r="T15" s="3">
        <v>1</v>
      </c>
      <c r="U15" s="3">
        <v>1080</v>
      </c>
      <c r="V15" s="3"/>
      <c r="W15" s="3"/>
      <c r="X15" s="3"/>
      <c r="Y15" s="3"/>
      <c r="AA15" s="1" t="s">
        <v>40</v>
      </c>
      <c r="AB15" s="12">
        <v>4266</v>
      </c>
      <c r="AC15" s="25">
        <f t="shared" si="2"/>
        <v>1.2655974652450204E-2</v>
      </c>
    </row>
    <row r="16" spans="1:29">
      <c r="A16" s="1">
        <v>13</v>
      </c>
      <c r="B16" s="1" t="s">
        <v>17</v>
      </c>
      <c r="C16" s="3"/>
      <c r="D16" s="9">
        <f t="shared" si="0"/>
        <v>0</v>
      </c>
      <c r="E16" s="3"/>
      <c r="F16" s="2">
        <f t="shared" si="1"/>
        <v>0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A16" s="1" t="s">
        <v>42</v>
      </c>
      <c r="AB16" s="12">
        <v>1738</v>
      </c>
      <c r="AC16" s="25">
        <f t="shared" si="2"/>
        <v>5.1561378213686015E-3</v>
      </c>
    </row>
    <row r="17" spans="1:29">
      <c r="A17" s="1">
        <v>14</v>
      </c>
      <c r="B17" s="1" t="s">
        <v>18</v>
      </c>
      <c r="C17" s="3">
        <v>1</v>
      </c>
      <c r="D17" s="9">
        <f t="shared" si="0"/>
        <v>1944</v>
      </c>
      <c r="E17" s="3"/>
      <c r="F17" s="2">
        <f t="shared" si="1"/>
        <v>1944</v>
      </c>
      <c r="G17" s="7"/>
      <c r="H17" s="3"/>
      <c r="I17" s="3"/>
      <c r="J17" s="3"/>
      <c r="K17" s="3"/>
      <c r="L17" s="3">
        <v>1</v>
      </c>
      <c r="M17" s="3">
        <v>1944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A17" s="1" t="s">
        <v>41</v>
      </c>
      <c r="AB17" s="12"/>
      <c r="AC17" s="25">
        <f t="shared" si="2"/>
        <v>0</v>
      </c>
    </row>
    <row r="18" spans="1:29">
      <c r="A18" s="1">
        <v>15</v>
      </c>
      <c r="B18" s="1" t="s">
        <v>19</v>
      </c>
      <c r="C18" s="3">
        <v>2</v>
      </c>
      <c r="D18" s="9">
        <f t="shared" si="0"/>
        <v>20736</v>
      </c>
      <c r="E18" s="3">
        <v>5400</v>
      </c>
      <c r="F18" s="2">
        <f t="shared" si="1"/>
        <v>26136</v>
      </c>
      <c r="G18" s="7"/>
      <c r="H18" s="3">
        <v>1</v>
      </c>
      <c r="I18" s="3">
        <v>3888</v>
      </c>
      <c r="J18" s="3">
        <v>1</v>
      </c>
      <c r="K18" s="3">
        <v>4320</v>
      </c>
      <c r="L18" s="3">
        <v>2</v>
      </c>
      <c r="M18" s="3">
        <v>8208</v>
      </c>
      <c r="N18" s="3"/>
      <c r="O18" s="3"/>
      <c r="P18" s="3"/>
      <c r="Q18" s="3"/>
      <c r="R18" s="3">
        <v>1</v>
      </c>
      <c r="S18" s="3">
        <v>4320</v>
      </c>
      <c r="T18" s="3"/>
      <c r="U18" s="3"/>
      <c r="V18" s="3"/>
      <c r="W18" s="3"/>
      <c r="X18" s="3"/>
      <c r="Y18" s="3"/>
      <c r="AA18" s="9" t="s">
        <v>49</v>
      </c>
      <c r="AB18" s="12"/>
      <c r="AC18" s="25">
        <f t="shared" si="2"/>
        <v>0</v>
      </c>
    </row>
    <row r="19" spans="1:29">
      <c r="A19" s="1">
        <v>16</v>
      </c>
      <c r="B19" s="1" t="s">
        <v>20</v>
      </c>
      <c r="C19" s="3">
        <v>3</v>
      </c>
      <c r="D19" s="9">
        <f t="shared" si="0"/>
        <v>23598</v>
      </c>
      <c r="E19" s="3"/>
      <c r="F19" s="2">
        <f t="shared" si="1"/>
        <v>23598</v>
      </c>
      <c r="G19" s="7"/>
      <c r="H19" s="3"/>
      <c r="I19" s="3"/>
      <c r="J19" s="3">
        <v>2</v>
      </c>
      <c r="K19" s="3">
        <v>9720</v>
      </c>
      <c r="L19" s="3">
        <v>2</v>
      </c>
      <c r="M19" s="3">
        <v>8640</v>
      </c>
      <c r="N19" s="3"/>
      <c r="O19" s="3"/>
      <c r="P19" s="3"/>
      <c r="Q19" s="3"/>
      <c r="R19" s="3">
        <v>1</v>
      </c>
      <c r="S19" s="3">
        <v>3780</v>
      </c>
      <c r="T19" s="3">
        <v>1</v>
      </c>
      <c r="U19" s="3">
        <v>1458</v>
      </c>
      <c r="V19" s="3"/>
      <c r="W19" s="3"/>
      <c r="X19" s="3"/>
      <c r="Y19" s="3"/>
      <c r="AA19" s="1" t="s">
        <v>30</v>
      </c>
      <c r="AB19" s="10">
        <v>36200</v>
      </c>
      <c r="AC19" s="25">
        <f>SUM(AB19/$AB$22)</f>
        <v>0.10739481538178561</v>
      </c>
    </row>
    <row r="20" spans="1:29">
      <c r="A20" s="1">
        <v>17</v>
      </c>
      <c r="B20" s="1" t="s">
        <v>21</v>
      </c>
      <c r="C20" s="3"/>
      <c r="D20" s="9">
        <f t="shared" si="0"/>
        <v>9720</v>
      </c>
      <c r="E20" s="3"/>
      <c r="F20" s="2">
        <f t="shared" si="1"/>
        <v>9720</v>
      </c>
      <c r="G20" s="7"/>
      <c r="H20" s="3"/>
      <c r="I20" s="3"/>
      <c r="J20" s="3">
        <v>1</v>
      </c>
      <c r="K20" s="3">
        <v>3888</v>
      </c>
      <c r="L20" s="3"/>
      <c r="M20" s="3"/>
      <c r="N20" s="3">
        <v>1</v>
      </c>
      <c r="O20" s="3">
        <v>972</v>
      </c>
      <c r="P20" s="3"/>
      <c r="Q20" s="3"/>
      <c r="R20" s="3"/>
      <c r="S20" s="3"/>
      <c r="T20" s="3">
        <v>1</v>
      </c>
      <c r="U20" s="3">
        <v>4860</v>
      </c>
      <c r="V20" s="3"/>
      <c r="W20" s="3"/>
      <c r="X20" s="3"/>
      <c r="Y20" s="3"/>
      <c r="AA20" s="1" t="s">
        <v>16</v>
      </c>
      <c r="AB20" s="10">
        <f>SUM(AB13:AB19)</f>
        <v>127676</v>
      </c>
      <c r="AC20" s="25">
        <f>SUM(AB20/$AB$22)</f>
        <v>0.37877736046090771</v>
      </c>
    </row>
    <row r="21" spans="1:29">
      <c r="A21" s="1">
        <v>18</v>
      </c>
      <c r="B21" s="1" t="s">
        <v>22</v>
      </c>
      <c r="C21" s="3">
        <v>1</v>
      </c>
      <c r="D21" s="9">
        <f t="shared" si="0"/>
        <v>3888</v>
      </c>
      <c r="E21" s="3"/>
      <c r="F21" s="2">
        <f t="shared" si="1"/>
        <v>3888</v>
      </c>
      <c r="G21" s="7"/>
      <c r="H21" s="3"/>
      <c r="I21" s="3"/>
      <c r="J21" s="3"/>
      <c r="K21" s="3"/>
      <c r="L21" s="3">
        <v>1</v>
      </c>
      <c r="M21" s="3">
        <v>3888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B21" s="11"/>
      <c r="AC21" s="24"/>
    </row>
    <row r="22" spans="1:29">
      <c r="A22" s="1">
        <v>19</v>
      </c>
      <c r="B22" s="1" t="s">
        <v>23</v>
      </c>
      <c r="C22" s="3">
        <v>2</v>
      </c>
      <c r="D22" s="9">
        <f t="shared" si="0"/>
        <v>11070</v>
      </c>
      <c r="E22" s="3"/>
      <c r="F22" s="2">
        <f t="shared" si="1"/>
        <v>11070</v>
      </c>
      <c r="G22" s="7"/>
      <c r="H22" s="3"/>
      <c r="I22" s="3"/>
      <c r="J22" s="3">
        <v>1</v>
      </c>
      <c r="K22" s="3">
        <v>4320</v>
      </c>
      <c r="L22" s="3">
        <v>1</v>
      </c>
      <c r="M22" s="3">
        <v>4320</v>
      </c>
      <c r="N22" s="3"/>
      <c r="O22" s="3"/>
      <c r="P22" s="3"/>
      <c r="Q22" s="3"/>
      <c r="R22" s="3"/>
      <c r="S22" s="3"/>
      <c r="T22" s="3">
        <v>1</v>
      </c>
      <c r="U22" s="3">
        <v>2430</v>
      </c>
      <c r="V22" s="3"/>
      <c r="W22" s="3"/>
      <c r="X22" s="3"/>
      <c r="Y22" s="3"/>
      <c r="AA22" s="1" t="s">
        <v>36</v>
      </c>
      <c r="AB22" s="10">
        <f>F35</f>
        <v>337074</v>
      </c>
      <c r="AC22" s="25">
        <f t="shared" ref="AC22:AC23" si="3">SUM(AB22/$AB$22)</f>
        <v>1</v>
      </c>
    </row>
    <row r="23" spans="1:29">
      <c r="A23" s="1">
        <v>20</v>
      </c>
      <c r="B23" s="1" t="s">
        <v>17</v>
      </c>
      <c r="C23" s="3">
        <v>3</v>
      </c>
      <c r="D23" s="9">
        <f t="shared" si="0"/>
        <v>5940</v>
      </c>
      <c r="E23" s="3"/>
      <c r="F23" s="2">
        <f t="shared" si="1"/>
        <v>5940</v>
      </c>
      <c r="G23" s="7"/>
      <c r="H23" s="3"/>
      <c r="I23" s="3"/>
      <c r="J23" s="3"/>
      <c r="K23" s="3"/>
      <c r="L23" s="3">
        <v>3</v>
      </c>
      <c r="M23" s="3">
        <v>5940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A23" s="1" t="s">
        <v>31</v>
      </c>
      <c r="AB23" s="20">
        <f>SUM(AB22-AB20)</f>
        <v>209398</v>
      </c>
      <c r="AC23" s="25">
        <f t="shared" si="3"/>
        <v>0.62122263953909229</v>
      </c>
    </row>
    <row r="24" spans="1:29">
      <c r="A24" s="1">
        <v>21</v>
      </c>
      <c r="B24" s="1" t="s">
        <v>18</v>
      </c>
      <c r="C24" s="3"/>
      <c r="D24" s="9">
        <f t="shared" si="0"/>
        <v>0</v>
      </c>
      <c r="E24" s="3"/>
      <c r="F24" s="2">
        <f t="shared" si="1"/>
        <v>0</v>
      </c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9">
      <c r="A25" s="1">
        <v>22</v>
      </c>
      <c r="B25" s="1" t="s">
        <v>19</v>
      </c>
      <c r="C25" s="3">
        <v>3</v>
      </c>
      <c r="D25" s="9">
        <f t="shared" si="0"/>
        <v>25056</v>
      </c>
      <c r="E25" s="3"/>
      <c r="F25" s="2">
        <f t="shared" si="1"/>
        <v>25056</v>
      </c>
      <c r="G25" s="7"/>
      <c r="H25" s="3"/>
      <c r="I25" s="3"/>
      <c r="J25" s="3">
        <v>3</v>
      </c>
      <c r="K25" s="3">
        <v>12528</v>
      </c>
      <c r="L25" s="3">
        <v>3</v>
      </c>
      <c r="M25" s="3">
        <v>12528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A25" s="1" t="s">
        <v>37</v>
      </c>
      <c r="AB25" s="23">
        <f>SUM(AB22+'4'!AB25)</f>
        <v>1778218</v>
      </c>
    </row>
    <row r="26" spans="1:29">
      <c r="A26" s="1">
        <v>23</v>
      </c>
      <c r="B26" s="1" t="s">
        <v>20</v>
      </c>
      <c r="C26" s="3">
        <v>1</v>
      </c>
      <c r="D26" s="9">
        <f t="shared" si="0"/>
        <v>9720</v>
      </c>
      <c r="E26" s="3">
        <v>2160</v>
      </c>
      <c r="F26" s="2">
        <f t="shared" si="1"/>
        <v>11880</v>
      </c>
      <c r="G26" s="7"/>
      <c r="H26" s="3"/>
      <c r="I26" s="3"/>
      <c r="J26" s="3">
        <v>1</v>
      </c>
      <c r="K26" s="3">
        <v>5400</v>
      </c>
      <c r="L26" s="3">
        <v>1</v>
      </c>
      <c r="M26" s="3">
        <v>4320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A26" s="1" t="s">
        <v>38</v>
      </c>
      <c r="AB26" s="23">
        <f>SUM(AB23+'4'!AB26)</f>
        <v>1125895</v>
      </c>
    </row>
    <row r="27" spans="1:29">
      <c r="A27" s="1">
        <v>24</v>
      </c>
      <c r="B27" s="1" t="s">
        <v>21</v>
      </c>
      <c r="C27" s="3">
        <v>2</v>
      </c>
      <c r="D27" s="9">
        <f t="shared" si="0"/>
        <v>12204</v>
      </c>
      <c r="E27" s="3"/>
      <c r="F27" s="2">
        <f t="shared" si="1"/>
        <v>12204</v>
      </c>
      <c r="G27" s="7"/>
      <c r="H27" s="3"/>
      <c r="I27" s="3"/>
      <c r="J27" s="3">
        <v>1</v>
      </c>
      <c r="K27" s="3">
        <v>4320</v>
      </c>
      <c r="L27" s="3">
        <v>1</v>
      </c>
      <c r="M27" s="3">
        <v>1944</v>
      </c>
      <c r="N27" s="3">
        <v>1</v>
      </c>
      <c r="O27" s="3">
        <v>1080</v>
      </c>
      <c r="P27" s="3"/>
      <c r="Q27" s="3"/>
      <c r="R27" s="3"/>
      <c r="S27" s="3"/>
      <c r="T27" s="3">
        <v>1</v>
      </c>
      <c r="U27" s="3">
        <v>4860</v>
      </c>
      <c r="V27" s="3"/>
      <c r="W27" s="3"/>
      <c r="X27" s="3"/>
      <c r="Y27" s="3"/>
    </row>
    <row r="28" spans="1:29">
      <c r="A28" s="1">
        <v>25</v>
      </c>
      <c r="B28" s="1" t="s">
        <v>22</v>
      </c>
      <c r="C28" s="3">
        <v>4</v>
      </c>
      <c r="D28" s="9">
        <f t="shared" si="0"/>
        <v>42822</v>
      </c>
      <c r="E28" s="3"/>
      <c r="F28" s="2">
        <f t="shared" si="1"/>
        <v>42822</v>
      </c>
      <c r="G28" s="7"/>
      <c r="H28" s="3">
        <v>3</v>
      </c>
      <c r="I28" s="3">
        <v>15930</v>
      </c>
      <c r="J28" s="3">
        <v>2</v>
      </c>
      <c r="K28" s="3">
        <v>8640</v>
      </c>
      <c r="L28" s="3">
        <v>2</v>
      </c>
      <c r="M28" s="3">
        <v>8640</v>
      </c>
      <c r="N28" s="3"/>
      <c r="O28" s="3"/>
      <c r="P28" s="3">
        <v>2</v>
      </c>
      <c r="Q28" s="3">
        <v>4320</v>
      </c>
      <c r="R28" s="3">
        <v>1</v>
      </c>
      <c r="S28" s="3">
        <v>3240</v>
      </c>
      <c r="T28" s="3">
        <v>1</v>
      </c>
      <c r="U28" s="3">
        <v>972</v>
      </c>
      <c r="V28" s="3"/>
      <c r="W28" s="3"/>
      <c r="X28" s="3">
        <v>1</v>
      </c>
      <c r="Y28" s="3">
        <v>1080</v>
      </c>
    </row>
    <row r="29" spans="1:29">
      <c r="A29" s="1">
        <v>26</v>
      </c>
      <c r="B29" s="1" t="s">
        <v>23</v>
      </c>
      <c r="C29" s="3">
        <v>2</v>
      </c>
      <c r="D29" s="9">
        <f t="shared" si="0"/>
        <v>16416</v>
      </c>
      <c r="E29" s="3"/>
      <c r="F29" s="2">
        <f t="shared" si="1"/>
        <v>16416</v>
      </c>
      <c r="G29" s="7"/>
      <c r="H29" s="3"/>
      <c r="I29" s="3"/>
      <c r="J29" s="3">
        <v>2</v>
      </c>
      <c r="K29" s="3">
        <v>8208</v>
      </c>
      <c r="L29" s="3">
        <v>2</v>
      </c>
      <c r="M29" s="3">
        <v>8208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9">
      <c r="A30" s="1">
        <v>27</v>
      </c>
      <c r="B30" s="1" t="s">
        <v>17</v>
      </c>
      <c r="C30" s="3">
        <v>4</v>
      </c>
      <c r="D30" s="9">
        <f t="shared" si="0"/>
        <v>13260</v>
      </c>
      <c r="E30" s="3"/>
      <c r="F30" s="2">
        <f t="shared" si="1"/>
        <v>13260</v>
      </c>
      <c r="G30" s="7"/>
      <c r="H30" s="3"/>
      <c r="I30" s="3"/>
      <c r="J30" s="3"/>
      <c r="K30" s="3"/>
      <c r="L30" s="3">
        <v>3</v>
      </c>
      <c r="M30" s="3">
        <v>10260</v>
      </c>
      <c r="N30" s="3"/>
      <c r="O30" s="3"/>
      <c r="P30" s="3"/>
      <c r="Q30" s="3"/>
      <c r="R30" s="3"/>
      <c r="S30" s="3"/>
      <c r="T30" s="3">
        <v>1</v>
      </c>
      <c r="U30" s="3">
        <v>3000</v>
      </c>
      <c r="V30" s="3"/>
      <c r="W30" s="3"/>
      <c r="X30" s="3"/>
      <c r="Y30" s="3"/>
    </row>
    <row r="31" spans="1:29">
      <c r="A31" s="1">
        <v>28</v>
      </c>
      <c r="B31" s="1" t="s">
        <v>18</v>
      </c>
      <c r="C31" s="3">
        <v>3</v>
      </c>
      <c r="D31" s="9">
        <f t="shared" si="0"/>
        <v>19440</v>
      </c>
      <c r="E31" s="3"/>
      <c r="F31" s="2">
        <f t="shared" si="1"/>
        <v>19440</v>
      </c>
      <c r="G31" s="7"/>
      <c r="H31" s="3"/>
      <c r="I31" s="3"/>
      <c r="J31" s="3">
        <v>2</v>
      </c>
      <c r="K31" s="3">
        <v>9720</v>
      </c>
      <c r="L31" s="3">
        <v>2</v>
      </c>
      <c r="M31" s="3">
        <v>8640</v>
      </c>
      <c r="N31" s="3"/>
      <c r="O31" s="3"/>
      <c r="P31" s="3"/>
      <c r="Q31" s="3"/>
      <c r="R31" s="3"/>
      <c r="S31" s="3"/>
      <c r="T31" s="3">
        <v>1</v>
      </c>
      <c r="U31" s="3">
        <v>1080</v>
      </c>
      <c r="V31" s="3"/>
      <c r="W31" s="3"/>
      <c r="X31" s="3"/>
      <c r="Y31" s="3"/>
    </row>
    <row r="32" spans="1:29">
      <c r="A32" s="1">
        <v>29</v>
      </c>
      <c r="B32" s="1" t="s">
        <v>19</v>
      </c>
      <c r="C32" s="3">
        <v>1</v>
      </c>
      <c r="D32" s="9">
        <f t="shared" si="0"/>
        <v>5400</v>
      </c>
      <c r="E32" s="3"/>
      <c r="F32" s="2">
        <f t="shared" si="1"/>
        <v>5400</v>
      </c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3">
        <v>5400</v>
      </c>
      <c r="V32" s="3"/>
      <c r="W32" s="3"/>
      <c r="X32" s="3"/>
      <c r="Y32" s="3"/>
    </row>
    <row r="33" spans="1:25">
      <c r="A33" s="1">
        <v>30</v>
      </c>
      <c r="B33" s="1" t="s">
        <v>20</v>
      </c>
      <c r="C33" s="3">
        <v>1</v>
      </c>
      <c r="D33" s="9">
        <f t="shared" si="0"/>
        <v>12960</v>
      </c>
      <c r="E33" s="3"/>
      <c r="F33" s="2">
        <f t="shared" si="1"/>
        <v>12960</v>
      </c>
      <c r="G33" s="7"/>
      <c r="H33" s="3">
        <v>1</v>
      </c>
      <c r="I33" s="3">
        <v>4320</v>
      </c>
      <c r="J33" s="3">
        <v>1</v>
      </c>
      <c r="K33" s="3">
        <v>4320</v>
      </c>
      <c r="L33" s="3">
        <v>1</v>
      </c>
      <c r="M33" s="3">
        <v>4320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1">
        <v>31</v>
      </c>
      <c r="B34" s="1" t="s">
        <v>21</v>
      </c>
      <c r="C34" s="3">
        <v>2</v>
      </c>
      <c r="D34" s="9">
        <f t="shared" si="0"/>
        <v>19440</v>
      </c>
      <c r="E34" s="3"/>
      <c r="F34" s="2">
        <f t="shared" si="1"/>
        <v>19440</v>
      </c>
      <c r="G34" s="7"/>
      <c r="H34" s="3"/>
      <c r="I34" s="3"/>
      <c r="J34" s="3">
        <v>2</v>
      </c>
      <c r="K34" s="3">
        <v>8640</v>
      </c>
      <c r="L34" s="3">
        <v>2</v>
      </c>
      <c r="M34" s="3">
        <v>8640</v>
      </c>
      <c r="N34" s="3"/>
      <c r="O34" s="3"/>
      <c r="P34" s="3">
        <v>1</v>
      </c>
      <c r="Q34" s="3">
        <v>2160</v>
      </c>
      <c r="R34" s="3"/>
      <c r="S34" s="3"/>
      <c r="T34" s="3"/>
      <c r="U34" s="3"/>
      <c r="V34" s="3"/>
      <c r="W34" s="3"/>
      <c r="X34" s="3"/>
      <c r="Y34" s="3"/>
    </row>
    <row r="35" spans="1:25">
      <c r="A35" s="19" t="s">
        <v>16</v>
      </c>
      <c r="B35" s="19"/>
      <c r="C35" s="19">
        <f>SUM(C4:C34)</f>
        <v>51</v>
      </c>
      <c r="D35" s="19">
        <f>SUM(D4:D34)</f>
        <v>327894</v>
      </c>
      <c r="E35" s="19">
        <f t="shared" ref="E35:Y35" si="4">SUM(E4:E34)</f>
        <v>9180</v>
      </c>
      <c r="F35" s="19">
        <f t="shared" si="4"/>
        <v>337074</v>
      </c>
      <c r="G35" s="8">
        <f t="shared" si="4"/>
        <v>0</v>
      </c>
      <c r="H35" s="19">
        <f t="shared" si="4"/>
        <v>6</v>
      </c>
      <c r="I35" s="19">
        <f t="shared" si="4"/>
        <v>26838</v>
      </c>
      <c r="J35" s="19">
        <f t="shared" si="4"/>
        <v>24</v>
      </c>
      <c r="K35" s="19">
        <f t="shared" si="4"/>
        <v>104760</v>
      </c>
      <c r="L35" s="19">
        <f t="shared" si="4"/>
        <v>36</v>
      </c>
      <c r="M35" s="19">
        <f t="shared" si="4"/>
        <v>128952</v>
      </c>
      <c r="N35" s="19">
        <f t="shared" si="4"/>
        <v>6</v>
      </c>
      <c r="O35" s="19">
        <f t="shared" si="4"/>
        <v>6264</v>
      </c>
      <c r="P35" s="19">
        <f t="shared" si="4"/>
        <v>3</v>
      </c>
      <c r="Q35" s="19">
        <f t="shared" si="4"/>
        <v>6480</v>
      </c>
      <c r="R35" s="19">
        <f t="shared" si="4"/>
        <v>3</v>
      </c>
      <c r="S35" s="19">
        <f t="shared" si="4"/>
        <v>11340</v>
      </c>
      <c r="T35" s="19">
        <f t="shared" si="4"/>
        <v>14</v>
      </c>
      <c r="U35" s="19">
        <f t="shared" si="4"/>
        <v>42180</v>
      </c>
      <c r="V35" s="19">
        <f t="shared" si="4"/>
        <v>0</v>
      </c>
      <c r="W35" s="19">
        <f t="shared" si="4"/>
        <v>0</v>
      </c>
      <c r="X35" s="19">
        <f t="shared" si="4"/>
        <v>1</v>
      </c>
      <c r="Y35" s="19">
        <f t="shared" si="4"/>
        <v>1080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35"/>
  <sheetViews>
    <sheetView zoomScale="73" zoomScaleNormal="73" workbookViewId="0">
      <selection activeCell="E11" sqref="E11"/>
    </sheetView>
  </sheetViews>
  <sheetFormatPr defaultRowHeight="13.5"/>
  <cols>
    <col min="1" max="3" width="4.125" customWidth="1"/>
    <col min="6" max="6" width="11.25" bestFit="1" customWidth="1"/>
    <col min="7" max="7" width="1.75" style="21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625" bestFit="1" customWidth="1"/>
    <col min="28" max="28" width="9.875" bestFit="1" customWidth="1"/>
  </cols>
  <sheetData>
    <row r="1" spans="1:29">
      <c r="B1" s="27">
        <v>6</v>
      </c>
      <c r="C1" s="27"/>
      <c r="D1" s="29" t="s">
        <v>24</v>
      </c>
      <c r="E1" s="4"/>
    </row>
    <row r="2" spans="1:29">
      <c r="B2" s="28"/>
      <c r="C2" s="28"/>
      <c r="D2" s="30"/>
      <c r="E2" s="5"/>
    </row>
    <row r="3" spans="1:29">
      <c r="A3" s="17" t="s">
        <v>0</v>
      </c>
      <c r="B3" s="17" t="s">
        <v>1</v>
      </c>
      <c r="C3" s="17" t="s">
        <v>2</v>
      </c>
      <c r="D3" s="17" t="s">
        <v>4</v>
      </c>
      <c r="E3" s="17" t="s">
        <v>5</v>
      </c>
      <c r="F3" s="17" t="s">
        <v>6</v>
      </c>
      <c r="G3" s="9"/>
      <c r="H3" s="17" t="s">
        <v>7</v>
      </c>
      <c r="I3" s="17" t="s">
        <v>3</v>
      </c>
      <c r="J3" s="17" t="s">
        <v>7</v>
      </c>
      <c r="K3" s="17" t="s">
        <v>8</v>
      </c>
      <c r="L3" s="17" t="s">
        <v>7</v>
      </c>
      <c r="M3" s="17" t="s">
        <v>9</v>
      </c>
      <c r="N3" s="17" t="s">
        <v>7</v>
      </c>
      <c r="O3" s="17" t="s">
        <v>10</v>
      </c>
      <c r="P3" s="17" t="s">
        <v>7</v>
      </c>
      <c r="Q3" s="17" t="s">
        <v>11</v>
      </c>
      <c r="R3" s="17" t="s">
        <v>7</v>
      </c>
      <c r="S3" s="17" t="s">
        <v>12</v>
      </c>
      <c r="T3" s="17" t="s">
        <v>7</v>
      </c>
      <c r="U3" s="17" t="s">
        <v>13</v>
      </c>
      <c r="V3" s="17" t="s">
        <v>7</v>
      </c>
      <c r="W3" s="17" t="s">
        <v>14</v>
      </c>
      <c r="X3" s="17" t="s">
        <v>7</v>
      </c>
      <c r="Y3" s="17" t="s">
        <v>15</v>
      </c>
      <c r="AA3" t="s">
        <v>32</v>
      </c>
    </row>
    <row r="4" spans="1:29">
      <c r="A4" s="1">
        <v>1</v>
      </c>
      <c r="B4" s="1" t="s">
        <v>54</v>
      </c>
      <c r="C4" s="3"/>
      <c r="D4" s="9">
        <f>SUM(I4,K4,M4,O4,Q4,S4,U4,W4,Y4)</f>
        <v>0</v>
      </c>
      <c r="E4" s="3"/>
      <c r="F4" s="2">
        <f>SUM(D4+E4)</f>
        <v>0</v>
      </c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t="s">
        <v>33</v>
      </c>
      <c r="AB4">
        <v>4900</v>
      </c>
    </row>
    <row r="5" spans="1:29">
      <c r="A5" s="1">
        <v>2</v>
      </c>
      <c r="B5" s="1" t="s">
        <v>23</v>
      </c>
      <c r="C5" s="3"/>
      <c r="D5" s="9">
        <f t="shared" ref="D5:D34" si="0">SUM(I5,K5,M5,O5,Q5,S5,U5,W5,Y5)</f>
        <v>0</v>
      </c>
      <c r="E5" s="3"/>
      <c r="F5" s="2">
        <f t="shared" ref="F5:F34" si="1">SUM(D5+E5)</f>
        <v>0</v>
      </c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t="s">
        <v>34</v>
      </c>
      <c r="AB5">
        <v>1300</v>
      </c>
    </row>
    <row r="6" spans="1:29">
      <c r="A6" s="1">
        <v>3</v>
      </c>
      <c r="B6" s="1" t="s">
        <v>17</v>
      </c>
      <c r="C6" s="3">
        <v>1</v>
      </c>
      <c r="D6" s="9">
        <f t="shared" si="0"/>
        <v>5400</v>
      </c>
      <c r="E6" s="3"/>
      <c r="F6" s="2">
        <f t="shared" si="1"/>
        <v>5400</v>
      </c>
      <c r="G6" s="7"/>
      <c r="H6" s="3"/>
      <c r="I6" s="3"/>
      <c r="J6" s="3">
        <v>1</v>
      </c>
      <c r="K6" s="3">
        <v>4320</v>
      </c>
      <c r="L6" s="3"/>
      <c r="M6" s="3"/>
      <c r="N6" s="3">
        <v>1</v>
      </c>
      <c r="O6" s="3">
        <v>1080</v>
      </c>
      <c r="P6" s="3"/>
      <c r="Q6" s="3"/>
      <c r="R6" s="3"/>
      <c r="S6" s="3"/>
      <c r="T6" s="3"/>
      <c r="U6" s="3"/>
      <c r="V6" s="3"/>
      <c r="W6" s="3"/>
      <c r="X6" s="3"/>
      <c r="Y6" s="3"/>
      <c r="AA6" t="s">
        <v>35</v>
      </c>
      <c r="AB6">
        <v>30000</v>
      </c>
    </row>
    <row r="7" spans="1:29">
      <c r="A7" s="1">
        <v>4</v>
      </c>
      <c r="B7" s="1" t="s">
        <v>18</v>
      </c>
      <c r="C7" s="3"/>
      <c r="D7" s="9">
        <f t="shared" si="0"/>
        <v>0</v>
      </c>
      <c r="E7" s="3"/>
      <c r="F7" s="2">
        <f t="shared" si="1"/>
        <v>0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>
        <f>SUM(AB4:AB6)</f>
        <v>36200</v>
      </c>
    </row>
    <row r="8" spans="1:29">
      <c r="A8" s="1">
        <v>5</v>
      </c>
      <c r="B8" s="1" t="s">
        <v>19</v>
      </c>
      <c r="C8" s="3">
        <v>2</v>
      </c>
      <c r="D8" s="9">
        <f t="shared" si="0"/>
        <v>11880</v>
      </c>
      <c r="E8" s="3"/>
      <c r="F8" s="2">
        <f t="shared" si="1"/>
        <v>11880</v>
      </c>
      <c r="G8" s="7"/>
      <c r="H8" s="3"/>
      <c r="I8" s="3"/>
      <c r="J8" s="3">
        <v>1</v>
      </c>
      <c r="K8" s="3">
        <v>5400</v>
      </c>
      <c r="L8" s="3">
        <v>2</v>
      </c>
      <c r="M8" s="3">
        <v>5940</v>
      </c>
      <c r="N8" s="3"/>
      <c r="O8" s="3"/>
      <c r="P8" s="3"/>
      <c r="Q8" s="3"/>
      <c r="R8" s="3"/>
      <c r="S8" s="3"/>
      <c r="T8" s="3"/>
      <c r="U8" s="3"/>
      <c r="V8" s="3"/>
      <c r="W8" s="3"/>
      <c r="X8" s="3">
        <v>1</v>
      </c>
      <c r="Y8" s="3">
        <v>540</v>
      </c>
    </row>
    <row r="9" spans="1:29">
      <c r="A9" s="1">
        <v>6</v>
      </c>
      <c r="B9" s="1" t="s">
        <v>20</v>
      </c>
      <c r="C9" s="3">
        <v>5</v>
      </c>
      <c r="D9" s="9">
        <f t="shared" si="0"/>
        <v>28458</v>
      </c>
      <c r="E9" s="3"/>
      <c r="F9" s="2">
        <f>SUM(D9+E9)</f>
        <v>28458</v>
      </c>
      <c r="G9" s="7"/>
      <c r="H9" s="3">
        <v>1</v>
      </c>
      <c r="I9" s="3">
        <v>3240</v>
      </c>
      <c r="J9" s="3">
        <v>2</v>
      </c>
      <c r="K9" s="3">
        <v>8640</v>
      </c>
      <c r="L9" s="3">
        <v>5</v>
      </c>
      <c r="M9" s="3">
        <v>16578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t="s">
        <v>43</v>
      </c>
    </row>
    <row r="10" spans="1:29">
      <c r="A10" s="1">
        <v>7</v>
      </c>
      <c r="B10" s="1" t="s">
        <v>21</v>
      </c>
      <c r="C10" s="3">
        <v>1</v>
      </c>
      <c r="D10" s="9">
        <f t="shared" si="0"/>
        <v>4320</v>
      </c>
      <c r="E10" s="3"/>
      <c r="F10" s="2">
        <f t="shared" si="1"/>
        <v>4320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1</v>
      </c>
      <c r="U10" s="3">
        <v>4320</v>
      </c>
      <c r="V10" s="3"/>
      <c r="W10" s="3"/>
      <c r="X10" s="3"/>
      <c r="Y10" s="3"/>
      <c r="AA10" t="s">
        <v>44</v>
      </c>
    </row>
    <row r="11" spans="1:29">
      <c r="A11" s="1">
        <v>8</v>
      </c>
      <c r="B11" s="1" t="s">
        <v>22</v>
      </c>
      <c r="C11" s="3">
        <v>1</v>
      </c>
      <c r="D11" s="9">
        <f t="shared" si="0"/>
        <v>4320</v>
      </c>
      <c r="E11" s="3">
        <v>62100</v>
      </c>
      <c r="F11" s="2">
        <f t="shared" si="1"/>
        <v>66420</v>
      </c>
      <c r="G11" s="7"/>
      <c r="H11" s="3"/>
      <c r="I11" s="3"/>
      <c r="J11" s="3"/>
      <c r="K11" s="3"/>
      <c r="L11" s="3">
        <v>1</v>
      </c>
      <c r="M11" s="3">
        <v>4320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9">
      <c r="A12" s="1">
        <v>9</v>
      </c>
      <c r="B12" s="1" t="s">
        <v>23</v>
      </c>
      <c r="C12" s="3">
        <v>3</v>
      </c>
      <c r="D12" s="9">
        <f t="shared" si="0"/>
        <v>17280</v>
      </c>
      <c r="E12" s="3"/>
      <c r="F12" s="2">
        <f t="shared" si="1"/>
        <v>17280</v>
      </c>
      <c r="G12" s="7"/>
      <c r="H12" s="3"/>
      <c r="I12" s="3"/>
      <c r="J12" s="3">
        <v>1</v>
      </c>
      <c r="K12" s="3">
        <v>4320</v>
      </c>
      <c r="L12" s="3">
        <v>2</v>
      </c>
      <c r="M12" s="3">
        <v>5400</v>
      </c>
      <c r="N12" s="3">
        <v>1</v>
      </c>
      <c r="O12" s="3">
        <v>1080</v>
      </c>
      <c r="P12" s="3"/>
      <c r="Q12" s="3"/>
      <c r="R12" s="3"/>
      <c r="S12" s="3"/>
      <c r="T12" s="3">
        <v>2</v>
      </c>
      <c r="U12" s="3">
        <v>6480</v>
      </c>
      <c r="V12" s="3"/>
      <c r="W12" s="3"/>
      <c r="X12" s="3"/>
      <c r="Y12" s="3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17</v>
      </c>
      <c r="C13" s="3">
        <v>4</v>
      </c>
      <c r="D13" s="9">
        <f t="shared" si="0"/>
        <v>22896</v>
      </c>
      <c r="E13" s="3"/>
      <c r="F13" s="2">
        <f t="shared" si="1"/>
        <v>22896</v>
      </c>
      <c r="G13" s="7"/>
      <c r="H13" s="3"/>
      <c r="I13" s="3"/>
      <c r="J13" s="3">
        <v>2</v>
      </c>
      <c r="K13" s="3">
        <v>8208</v>
      </c>
      <c r="L13" s="3">
        <v>4</v>
      </c>
      <c r="M13" s="3">
        <v>14688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AA13" s="1" t="s">
        <v>29</v>
      </c>
      <c r="AB13" s="12">
        <v>64640</v>
      </c>
      <c r="AC13" s="25">
        <f t="shared" ref="AC13:AC18" si="2">SUM(AB13/$AB$22)</f>
        <v>0.13305996755839899</v>
      </c>
    </row>
    <row r="14" spans="1:29">
      <c r="A14" s="1">
        <v>11</v>
      </c>
      <c r="B14" s="1" t="s">
        <v>18</v>
      </c>
      <c r="C14" s="3">
        <v>2</v>
      </c>
      <c r="D14" s="9">
        <f t="shared" si="0"/>
        <v>8640</v>
      </c>
      <c r="E14" s="3"/>
      <c r="F14" s="2">
        <f t="shared" si="1"/>
        <v>8640</v>
      </c>
      <c r="G14" s="7"/>
      <c r="H14" s="3"/>
      <c r="I14" s="3"/>
      <c r="J14" s="3"/>
      <c r="K14" s="3"/>
      <c r="L14" s="3">
        <v>2</v>
      </c>
      <c r="M14" s="3">
        <v>8640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A14" s="1" t="s">
        <v>39</v>
      </c>
      <c r="AB14" s="12">
        <v>790</v>
      </c>
      <c r="AC14" s="25">
        <f t="shared" si="2"/>
        <v>1.6261970045039482E-3</v>
      </c>
    </row>
    <row r="15" spans="1:29">
      <c r="A15" s="1">
        <v>12</v>
      </c>
      <c r="B15" s="1" t="s">
        <v>19</v>
      </c>
      <c r="C15" s="3">
        <v>1</v>
      </c>
      <c r="D15" s="9">
        <f t="shared" si="0"/>
        <v>12960</v>
      </c>
      <c r="E15" s="3"/>
      <c r="F15" s="2">
        <f t="shared" si="1"/>
        <v>12960</v>
      </c>
      <c r="G15" s="7"/>
      <c r="H15" s="3"/>
      <c r="I15" s="3"/>
      <c r="J15" s="3">
        <v>1</v>
      </c>
      <c r="K15" s="3">
        <v>4320</v>
      </c>
      <c r="L15" s="3">
        <v>1</v>
      </c>
      <c r="M15" s="3">
        <v>4320</v>
      </c>
      <c r="N15" s="3"/>
      <c r="O15" s="3"/>
      <c r="P15" s="3"/>
      <c r="Q15" s="3"/>
      <c r="R15" s="3">
        <v>1</v>
      </c>
      <c r="S15" s="3">
        <v>4320</v>
      </c>
      <c r="T15" s="3"/>
      <c r="U15" s="3"/>
      <c r="V15" s="3"/>
      <c r="W15" s="3"/>
      <c r="X15" s="3"/>
      <c r="Y15" s="3"/>
      <c r="AA15" s="1" t="s">
        <v>40</v>
      </c>
      <c r="AB15" s="12">
        <v>4266</v>
      </c>
      <c r="AC15" s="25">
        <f t="shared" si="2"/>
        <v>8.7814638243213193E-3</v>
      </c>
    </row>
    <row r="16" spans="1:29">
      <c r="A16" s="1">
        <v>13</v>
      </c>
      <c r="B16" s="1" t="s">
        <v>20</v>
      </c>
      <c r="C16" s="3">
        <v>3</v>
      </c>
      <c r="D16" s="9">
        <f t="shared" si="0"/>
        <v>25380</v>
      </c>
      <c r="E16" s="3"/>
      <c r="F16" s="2">
        <f t="shared" si="1"/>
        <v>25380</v>
      </c>
      <c r="G16" s="7"/>
      <c r="H16" s="3">
        <v>1</v>
      </c>
      <c r="I16" s="3">
        <v>4320</v>
      </c>
      <c r="J16" s="3">
        <v>1</v>
      </c>
      <c r="K16" s="3">
        <v>4320</v>
      </c>
      <c r="L16" s="3">
        <v>3</v>
      </c>
      <c r="M16" s="3">
        <v>12960</v>
      </c>
      <c r="N16" s="3"/>
      <c r="O16" s="3"/>
      <c r="P16" s="3"/>
      <c r="Q16" s="3"/>
      <c r="R16" s="3">
        <v>1</v>
      </c>
      <c r="S16" s="3">
        <v>3780</v>
      </c>
      <c r="T16" s="3"/>
      <c r="U16" s="3"/>
      <c r="V16" s="3"/>
      <c r="W16" s="3"/>
      <c r="X16" s="3"/>
      <c r="Y16" s="3"/>
      <c r="AA16" s="1" t="s">
        <v>42</v>
      </c>
      <c r="AB16" s="12"/>
      <c r="AC16" s="25">
        <f t="shared" si="2"/>
        <v>0</v>
      </c>
    </row>
    <row r="17" spans="1:29">
      <c r="A17" s="1">
        <v>14</v>
      </c>
      <c r="B17" s="1" t="s">
        <v>21</v>
      </c>
      <c r="C17" s="3">
        <v>2</v>
      </c>
      <c r="D17" s="9">
        <f t="shared" si="0"/>
        <v>22680</v>
      </c>
      <c r="E17" s="3"/>
      <c r="F17" s="2">
        <f t="shared" si="1"/>
        <v>22680</v>
      </c>
      <c r="G17" s="7"/>
      <c r="H17" s="3">
        <v>1</v>
      </c>
      <c r="I17" s="3">
        <v>4320</v>
      </c>
      <c r="J17" s="3">
        <v>2</v>
      </c>
      <c r="K17" s="3">
        <v>9720</v>
      </c>
      <c r="L17" s="3">
        <v>2</v>
      </c>
      <c r="M17" s="3">
        <v>8640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A17" s="1" t="s">
        <v>41</v>
      </c>
      <c r="AB17" s="12"/>
      <c r="AC17" s="25">
        <f t="shared" si="2"/>
        <v>0</v>
      </c>
    </row>
    <row r="18" spans="1:29">
      <c r="A18" s="1">
        <v>15</v>
      </c>
      <c r="B18" s="1" t="s">
        <v>22</v>
      </c>
      <c r="C18" s="3">
        <v>1</v>
      </c>
      <c r="D18" s="9">
        <f t="shared" si="0"/>
        <v>3000</v>
      </c>
      <c r="E18" s="3"/>
      <c r="F18" s="2">
        <f t="shared" si="1"/>
        <v>3000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>
        <v>3000</v>
      </c>
      <c r="V18" s="3"/>
      <c r="W18" s="3"/>
      <c r="X18" s="3"/>
      <c r="Y18" s="3"/>
      <c r="AA18" s="9" t="s">
        <v>49</v>
      </c>
      <c r="AB18" s="12"/>
      <c r="AC18" s="25">
        <f t="shared" si="2"/>
        <v>0</v>
      </c>
    </row>
    <row r="19" spans="1:29">
      <c r="A19" s="1">
        <v>16</v>
      </c>
      <c r="B19" s="1" t="s">
        <v>23</v>
      </c>
      <c r="C19" s="3">
        <v>3</v>
      </c>
      <c r="D19" s="9">
        <f t="shared" si="0"/>
        <v>5724</v>
      </c>
      <c r="E19" s="3">
        <v>3800</v>
      </c>
      <c r="F19" s="2">
        <f t="shared" si="1"/>
        <v>9524</v>
      </c>
      <c r="G19" s="7"/>
      <c r="H19" s="3"/>
      <c r="I19" s="3"/>
      <c r="J19" s="3"/>
      <c r="K19" s="3"/>
      <c r="L19" s="3">
        <v>2</v>
      </c>
      <c r="M19" s="3">
        <v>3780</v>
      </c>
      <c r="N19" s="3"/>
      <c r="O19" s="3"/>
      <c r="P19" s="3"/>
      <c r="Q19" s="3"/>
      <c r="R19" s="3"/>
      <c r="S19" s="3"/>
      <c r="T19" s="3">
        <v>1</v>
      </c>
      <c r="U19" s="3">
        <v>1944</v>
      </c>
      <c r="V19" s="3"/>
      <c r="W19" s="3"/>
      <c r="X19" s="3"/>
      <c r="Y19" s="3"/>
      <c r="AA19" s="1" t="s">
        <v>30</v>
      </c>
      <c r="AB19" s="10">
        <v>36200</v>
      </c>
      <c r="AC19" s="25">
        <f>SUM(AB19/$AB$22)</f>
        <v>7.4516875396256871E-2</v>
      </c>
    </row>
    <row r="20" spans="1:29">
      <c r="A20" s="1">
        <v>17</v>
      </c>
      <c r="B20" s="1" t="s">
        <v>17</v>
      </c>
      <c r="C20" s="3">
        <v>1</v>
      </c>
      <c r="D20" s="9">
        <f t="shared" si="0"/>
        <v>6264</v>
      </c>
      <c r="E20" s="3"/>
      <c r="F20" s="2">
        <f t="shared" si="1"/>
        <v>6264</v>
      </c>
      <c r="G20" s="7"/>
      <c r="H20" s="3">
        <v>1</v>
      </c>
      <c r="I20" s="3">
        <v>4320</v>
      </c>
      <c r="J20" s="3"/>
      <c r="K20" s="3"/>
      <c r="L20" s="3">
        <v>1</v>
      </c>
      <c r="M20" s="3">
        <v>1944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A20" s="1" t="s">
        <v>16</v>
      </c>
      <c r="AB20" s="10">
        <f>SUM(AB13:AB19)</f>
        <v>105896</v>
      </c>
      <c r="AC20" s="25">
        <f>SUM(AB20/$AB$22)</f>
        <v>0.21798450378348114</v>
      </c>
    </row>
    <row r="21" spans="1:29">
      <c r="A21" s="1">
        <v>18</v>
      </c>
      <c r="B21" s="1" t="s">
        <v>18</v>
      </c>
      <c r="C21" s="3">
        <v>2</v>
      </c>
      <c r="D21" s="9">
        <f t="shared" si="0"/>
        <v>12420</v>
      </c>
      <c r="E21" s="3"/>
      <c r="F21" s="2">
        <f t="shared" si="1"/>
        <v>12420</v>
      </c>
      <c r="G21" s="7"/>
      <c r="H21" s="3"/>
      <c r="I21" s="3"/>
      <c r="J21" s="3">
        <v>1</v>
      </c>
      <c r="K21" s="3">
        <v>4320</v>
      </c>
      <c r="L21" s="3">
        <v>1</v>
      </c>
      <c r="M21" s="3">
        <v>3780</v>
      </c>
      <c r="N21" s="3">
        <v>1</v>
      </c>
      <c r="O21" s="3">
        <v>1080</v>
      </c>
      <c r="P21" s="3"/>
      <c r="Q21" s="3"/>
      <c r="R21" s="3"/>
      <c r="S21" s="3"/>
      <c r="T21" s="3">
        <v>1</v>
      </c>
      <c r="U21" s="3">
        <v>3240</v>
      </c>
      <c r="V21" s="3"/>
      <c r="W21" s="3"/>
      <c r="X21" s="3"/>
      <c r="Y21" s="3"/>
      <c r="AB21" s="11"/>
      <c r="AC21" s="24"/>
    </row>
    <row r="22" spans="1:29">
      <c r="A22" s="1">
        <v>19</v>
      </c>
      <c r="B22" s="1" t="s">
        <v>19</v>
      </c>
      <c r="C22" s="3">
        <v>2</v>
      </c>
      <c r="D22" s="9">
        <f t="shared" si="0"/>
        <v>16416</v>
      </c>
      <c r="E22" s="3"/>
      <c r="F22" s="2">
        <f t="shared" si="1"/>
        <v>16416</v>
      </c>
      <c r="G22" s="7"/>
      <c r="H22" s="3"/>
      <c r="I22" s="3"/>
      <c r="J22" s="3">
        <v>2</v>
      </c>
      <c r="K22" s="3">
        <v>8208</v>
      </c>
      <c r="L22" s="3">
        <v>2</v>
      </c>
      <c r="M22" s="3">
        <v>8208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A22" s="1" t="s">
        <v>36</v>
      </c>
      <c r="AB22" s="10">
        <f>F35</f>
        <v>485796</v>
      </c>
      <c r="AC22" s="25">
        <f t="shared" ref="AC22:AC23" si="3">SUM(AB22/$AB$22)</f>
        <v>1</v>
      </c>
    </row>
    <row r="23" spans="1:29">
      <c r="A23" s="1">
        <v>20</v>
      </c>
      <c r="B23" s="1" t="s">
        <v>20</v>
      </c>
      <c r="C23" s="3">
        <v>3</v>
      </c>
      <c r="D23" s="9">
        <f t="shared" si="0"/>
        <v>17928</v>
      </c>
      <c r="E23" s="3">
        <v>1620</v>
      </c>
      <c r="F23" s="2">
        <f t="shared" si="1"/>
        <v>19548</v>
      </c>
      <c r="G23" s="7"/>
      <c r="H23" s="3"/>
      <c r="I23" s="3"/>
      <c r="J23" s="3">
        <v>1</v>
      </c>
      <c r="K23" s="3">
        <v>5400</v>
      </c>
      <c r="L23" s="3">
        <v>3</v>
      </c>
      <c r="M23" s="3">
        <v>12528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A23" s="1" t="s">
        <v>31</v>
      </c>
      <c r="AB23" s="20">
        <f>SUM(AB22-AB20)</f>
        <v>379900</v>
      </c>
      <c r="AC23" s="25">
        <f t="shared" si="3"/>
        <v>0.78201549621651889</v>
      </c>
    </row>
    <row r="24" spans="1:29">
      <c r="A24" s="1">
        <v>21</v>
      </c>
      <c r="B24" s="1" t="s">
        <v>21</v>
      </c>
      <c r="C24" s="3">
        <v>3</v>
      </c>
      <c r="D24" s="9">
        <f t="shared" si="0"/>
        <v>22680</v>
      </c>
      <c r="E24" s="3"/>
      <c r="F24" s="2">
        <f t="shared" si="1"/>
        <v>22680</v>
      </c>
      <c r="G24" s="7"/>
      <c r="H24" s="3"/>
      <c r="I24" s="3"/>
      <c r="J24" s="3">
        <v>2</v>
      </c>
      <c r="K24" s="3">
        <v>8640</v>
      </c>
      <c r="L24" s="3">
        <v>3</v>
      </c>
      <c r="M24" s="3">
        <v>12960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v>1</v>
      </c>
      <c r="Y24" s="3">
        <v>1080</v>
      </c>
    </row>
    <row r="25" spans="1:29">
      <c r="A25" s="1">
        <v>22</v>
      </c>
      <c r="B25" s="1" t="s">
        <v>22</v>
      </c>
      <c r="C25" s="3">
        <v>1</v>
      </c>
      <c r="D25" s="9">
        <f t="shared" si="0"/>
        <v>9720</v>
      </c>
      <c r="E25" s="3">
        <v>2700</v>
      </c>
      <c r="F25" s="2">
        <f t="shared" si="1"/>
        <v>12420</v>
      </c>
      <c r="G25" s="7"/>
      <c r="H25" s="3"/>
      <c r="I25" s="3"/>
      <c r="J25" s="3">
        <v>1</v>
      </c>
      <c r="K25" s="3">
        <v>5400</v>
      </c>
      <c r="L25" s="3">
        <v>1</v>
      </c>
      <c r="M25" s="3">
        <v>4320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A25" s="1" t="s">
        <v>37</v>
      </c>
      <c r="AB25" s="23">
        <f>SUM(AB22+'5'!AB25)</f>
        <v>2264014</v>
      </c>
    </row>
    <row r="26" spans="1:29">
      <c r="A26" s="1">
        <v>23</v>
      </c>
      <c r="B26" s="1" t="s">
        <v>23</v>
      </c>
      <c r="C26" s="3">
        <v>2</v>
      </c>
      <c r="D26" s="9">
        <f t="shared" si="0"/>
        <v>19656</v>
      </c>
      <c r="E26" s="3"/>
      <c r="F26" s="2">
        <f t="shared" si="1"/>
        <v>19656</v>
      </c>
      <c r="G26" s="7"/>
      <c r="H26" s="3"/>
      <c r="I26" s="3"/>
      <c r="J26" s="3">
        <v>2</v>
      </c>
      <c r="K26" s="3">
        <v>8208</v>
      </c>
      <c r="L26" s="3">
        <v>2</v>
      </c>
      <c r="M26" s="3">
        <v>8208</v>
      </c>
      <c r="N26" s="3"/>
      <c r="O26" s="3"/>
      <c r="P26" s="3"/>
      <c r="Q26" s="3"/>
      <c r="R26" s="3">
        <v>1</v>
      </c>
      <c r="S26" s="3">
        <v>3240</v>
      </c>
      <c r="T26" s="3"/>
      <c r="U26" s="3"/>
      <c r="V26" s="3"/>
      <c r="W26" s="3"/>
      <c r="X26" s="3"/>
      <c r="Y26" s="3"/>
      <c r="AA26" s="1" t="s">
        <v>38</v>
      </c>
      <c r="AB26" s="23">
        <f>SUM(AB23+'5'!AB26)</f>
        <v>1505795</v>
      </c>
    </row>
    <row r="27" spans="1:29">
      <c r="A27" s="1">
        <v>24</v>
      </c>
      <c r="B27" s="1" t="s">
        <v>17</v>
      </c>
      <c r="C27" s="3">
        <v>2</v>
      </c>
      <c r="D27" s="9">
        <f t="shared" si="0"/>
        <v>8616</v>
      </c>
      <c r="E27" s="3"/>
      <c r="F27" s="2">
        <f t="shared" si="1"/>
        <v>8616</v>
      </c>
      <c r="G27" s="7"/>
      <c r="H27" s="3"/>
      <c r="I27" s="3"/>
      <c r="J27" s="3">
        <v>1</v>
      </c>
      <c r="K27" s="3">
        <v>3888</v>
      </c>
      <c r="L27" s="3">
        <v>2</v>
      </c>
      <c r="M27" s="3">
        <v>4728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9">
      <c r="A28" s="1">
        <v>25</v>
      </c>
      <c r="B28" s="1" t="s">
        <v>18</v>
      </c>
      <c r="C28" s="3">
        <v>3</v>
      </c>
      <c r="D28" s="9">
        <f t="shared" si="0"/>
        <v>25920</v>
      </c>
      <c r="E28" s="3">
        <v>15700</v>
      </c>
      <c r="F28" s="2">
        <f t="shared" si="1"/>
        <v>41620</v>
      </c>
      <c r="G28" s="7"/>
      <c r="H28" s="3">
        <v>1</v>
      </c>
      <c r="I28" s="3">
        <v>4320</v>
      </c>
      <c r="J28" s="3">
        <v>1</v>
      </c>
      <c r="K28" s="3">
        <v>4320</v>
      </c>
      <c r="L28" s="3">
        <v>2</v>
      </c>
      <c r="M28" s="3">
        <v>11880</v>
      </c>
      <c r="N28" s="3"/>
      <c r="O28" s="3"/>
      <c r="P28" s="3">
        <v>1</v>
      </c>
      <c r="Q28" s="3">
        <v>2160</v>
      </c>
      <c r="R28" s="3">
        <v>1</v>
      </c>
      <c r="S28" s="3">
        <v>3240</v>
      </c>
      <c r="T28" s="3"/>
      <c r="U28" s="3"/>
      <c r="V28" s="3"/>
      <c r="W28" s="3"/>
      <c r="X28" s="3"/>
      <c r="Y28" s="3"/>
      <c r="AA28" t="s">
        <v>57</v>
      </c>
    </row>
    <row r="29" spans="1:29">
      <c r="A29" s="1">
        <v>26</v>
      </c>
      <c r="B29" s="1" t="s">
        <v>19</v>
      </c>
      <c r="C29" s="3">
        <v>2</v>
      </c>
      <c r="D29" s="9">
        <f t="shared" si="0"/>
        <v>19548</v>
      </c>
      <c r="E29" s="3"/>
      <c r="F29" s="2">
        <f t="shared" si="1"/>
        <v>19548</v>
      </c>
      <c r="G29" s="7">
        <v>1</v>
      </c>
      <c r="H29" s="3"/>
      <c r="I29" s="3"/>
      <c r="J29" s="3">
        <v>2</v>
      </c>
      <c r="K29" s="3">
        <v>9180</v>
      </c>
      <c r="L29" s="3">
        <v>1</v>
      </c>
      <c r="M29" s="3">
        <v>3888</v>
      </c>
      <c r="N29" s="3">
        <v>1</v>
      </c>
      <c r="O29" s="3">
        <v>1080</v>
      </c>
      <c r="P29" s="3"/>
      <c r="Q29" s="3"/>
      <c r="R29" s="3"/>
      <c r="S29" s="3"/>
      <c r="T29" s="3">
        <v>1</v>
      </c>
      <c r="U29" s="3">
        <v>5400</v>
      </c>
      <c r="V29" s="3"/>
      <c r="W29" s="3"/>
      <c r="X29" s="3"/>
      <c r="Y29" s="3"/>
    </row>
    <row r="30" spans="1:29">
      <c r="A30" s="1">
        <v>27</v>
      </c>
      <c r="B30" s="1" t="s">
        <v>20</v>
      </c>
      <c r="C30" s="3">
        <v>2</v>
      </c>
      <c r="D30" s="9">
        <f t="shared" si="0"/>
        <v>9990</v>
      </c>
      <c r="E30" s="3"/>
      <c r="F30" s="2">
        <f t="shared" si="1"/>
        <v>9990</v>
      </c>
      <c r="G30" s="7"/>
      <c r="H30" s="3">
        <v>1</v>
      </c>
      <c r="I30" s="3">
        <v>7290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v>1</v>
      </c>
      <c r="U30" s="3">
        <v>2700</v>
      </c>
      <c r="V30" s="3"/>
      <c r="W30" s="3"/>
      <c r="X30" s="3"/>
      <c r="Y30" s="3"/>
    </row>
    <row r="31" spans="1:29">
      <c r="A31" s="1">
        <v>28</v>
      </c>
      <c r="B31" s="1" t="s">
        <v>21</v>
      </c>
      <c r="C31" s="3">
        <v>1</v>
      </c>
      <c r="D31" s="9">
        <f t="shared" si="0"/>
        <v>15120</v>
      </c>
      <c r="E31" s="3">
        <v>1620</v>
      </c>
      <c r="F31" s="2">
        <f t="shared" si="1"/>
        <v>16740</v>
      </c>
      <c r="G31" s="7"/>
      <c r="H31" s="3">
        <v>1</v>
      </c>
      <c r="I31" s="3">
        <v>4320</v>
      </c>
      <c r="J31" s="3">
        <v>1</v>
      </c>
      <c r="K31" s="3">
        <v>4320</v>
      </c>
      <c r="L31" s="3">
        <v>1</v>
      </c>
      <c r="M31" s="3">
        <v>4320</v>
      </c>
      <c r="N31" s="3"/>
      <c r="O31" s="3"/>
      <c r="P31" s="3"/>
      <c r="Q31" s="3">
        <v>2160</v>
      </c>
      <c r="R31" s="3"/>
      <c r="S31" s="3"/>
      <c r="T31" s="3"/>
      <c r="U31" s="3"/>
      <c r="V31" s="3"/>
      <c r="W31" s="3"/>
      <c r="X31" s="3"/>
      <c r="Y31" s="3"/>
    </row>
    <row r="32" spans="1:29">
      <c r="A32" s="1">
        <v>29</v>
      </c>
      <c r="B32" s="1" t="s">
        <v>22</v>
      </c>
      <c r="C32" s="3">
        <v>3</v>
      </c>
      <c r="D32" s="9">
        <f t="shared" si="0"/>
        <v>24300</v>
      </c>
      <c r="E32" s="3">
        <v>9720</v>
      </c>
      <c r="F32" s="2">
        <f t="shared" si="1"/>
        <v>34020</v>
      </c>
      <c r="G32" s="7"/>
      <c r="H32" s="3">
        <v>1</v>
      </c>
      <c r="I32" s="3">
        <v>4320</v>
      </c>
      <c r="J32" s="3">
        <v>1</v>
      </c>
      <c r="K32" s="3">
        <v>4320</v>
      </c>
      <c r="L32" s="3">
        <v>2</v>
      </c>
      <c r="M32" s="3">
        <v>6480</v>
      </c>
      <c r="N32" s="3">
        <v>1</v>
      </c>
      <c r="O32" s="3">
        <v>1080</v>
      </c>
      <c r="P32" s="3">
        <v>2</v>
      </c>
      <c r="Q32" s="3">
        <v>4320</v>
      </c>
      <c r="R32" s="3"/>
      <c r="S32" s="3"/>
      <c r="T32" s="3">
        <v>1</v>
      </c>
      <c r="U32" s="3">
        <v>3780</v>
      </c>
      <c r="V32" s="3"/>
      <c r="W32" s="3"/>
      <c r="X32" s="3"/>
      <c r="Y32" s="3"/>
    </row>
    <row r="33" spans="1:25">
      <c r="A33" s="1">
        <v>30</v>
      </c>
      <c r="B33" s="1" t="s">
        <v>23</v>
      </c>
      <c r="C33" s="3">
        <v>1</v>
      </c>
      <c r="D33" s="9">
        <f t="shared" si="0"/>
        <v>7020</v>
      </c>
      <c r="E33" s="3"/>
      <c r="F33" s="2">
        <f t="shared" si="1"/>
        <v>7020</v>
      </c>
      <c r="G33" s="7"/>
      <c r="H33" s="3"/>
      <c r="I33" s="3"/>
      <c r="J33" s="3">
        <v>1</v>
      </c>
      <c r="K33" s="3">
        <v>6048</v>
      </c>
      <c r="L33" s="3"/>
      <c r="M33" s="3"/>
      <c r="N33" s="3">
        <v>1</v>
      </c>
      <c r="O33" s="3">
        <v>972</v>
      </c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1">
        <v>31</v>
      </c>
      <c r="B34" s="1"/>
      <c r="C34" s="3"/>
      <c r="D34" s="9">
        <f t="shared" si="0"/>
        <v>0</v>
      </c>
      <c r="E34" s="3"/>
      <c r="F34" s="2">
        <f t="shared" si="1"/>
        <v>0</v>
      </c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19" t="s">
        <v>16</v>
      </c>
      <c r="B35" s="19"/>
      <c r="C35" s="19">
        <f>SUM(C4:C34)</f>
        <v>57</v>
      </c>
      <c r="D35" s="19">
        <f>SUM(D4:D34)</f>
        <v>388536</v>
      </c>
      <c r="E35" s="19">
        <f t="shared" ref="E35:Y35" si="4">SUM(E4:E34)</f>
        <v>97260</v>
      </c>
      <c r="F35" s="19">
        <f t="shared" si="4"/>
        <v>485796</v>
      </c>
      <c r="G35" s="8">
        <f t="shared" si="4"/>
        <v>1</v>
      </c>
      <c r="H35" s="19">
        <f t="shared" si="4"/>
        <v>8</v>
      </c>
      <c r="I35" s="19">
        <f t="shared" si="4"/>
        <v>36450</v>
      </c>
      <c r="J35" s="19">
        <f t="shared" si="4"/>
        <v>27</v>
      </c>
      <c r="K35" s="19">
        <f t="shared" si="4"/>
        <v>121500</v>
      </c>
      <c r="L35" s="19">
        <f t="shared" si="4"/>
        <v>45</v>
      </c>
      <c r="M35" s="19">
        <f t="shared" si="4"/>
        <v>168510</v>
      </c>
      <c r="N35" s="19">
        <f t="shared" si="4"/>
        <v>6</v>
      </c>
      <c r="O35" s="19">
        <f t="shared" si="4"/>
        <v>6372</v>
      </c>
      <c r="P35" s="19">
        <f t="shared" si="4"/>
        <v>3</v>
      </c>
      <c r="Q35" s="19">
        <f t="shared" si="4"/>
        <v>8640</v>
      </c>
      <c r="R35" s="19">
        <f t="shared" si="4"/>
        <v>4</v>
      </c>
      <c r="S35" s="19">
        <f t="shared" si="4"/>
        <v>14580</v>
      </c>
      <c r="T35" s="19">
        <f t="shared" si="4"/>
        <v>9</v>
      </c>
      <c r="U35" s="19">
        <f t="shared" si="4"/>
        <v>30864</v>
      </c>
      <c r="V35" s="19">
        <f t="shared" si="4"/>
        <v>0</v>
      </c>
      <c r="W35" s="19">
        <f t="shared" si="4"/>
        <v>0</v>
      </c>
      <c r="X35" s="19">
        <f t="shared" si="4"/>
        <v>2</v>
      </c>
      <c r="Y35" s="19">
        <f t="shared" si="4"/>
        <v>1620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73" zoomScaleNormal="73" workbookViewId="0">
      <selection activeCell="AC17" sqref="AC17"/>
    </sheetView>
  </sheetViews>
  <sheetFormatPr defaultRowHeight="13.5"/>
  <cols>
    <col min="1" max="3" width="4.125" customWidth="1"/>
    <col min="6" max="6" width="11.25" bestFit="1" customWidth="1"/>
    <col min="7" max="7" width="1.25" style="21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625" bestFit="1" customWidth="1"/>
    <col min="28" max="28" width="9.875" bestFit="1" customWidth="1"/>
  </cols>
  <sheetData>
    <row r="1" spans="1:29">
      <c r="B1" s="27">
        <v>7</v>
      </c>
      <c r="C1" s="27"/>
      <c r="D1" s="29" t="s">
        <v>24</v>
      </c>
      <c r="E1" s="4"/>
    </row>
    <row r="2" spans="1:29">
      <c r="B2" s="28"/>
      <c r="C2" s="28"/>
      <c r="D2" s="30"/>
      <c r="E2" s="5"/>
    </row>
    <row r="3" spans="1:29">
      <c r="A3" s="17" t="s">
        <v>0</v>
      </c>
      <c r="B3" s="17" t="s">
        <v>1</v>
      </c>
      <c r="C3" s="17" t="s">
        <v>2</v>
      </c>
      <c r="D3" s="17" t="s">
        <v>4</v>
      </c>
      <c r="E3" s="17" t="s">
        <v>5</v>
      </c>
      <c r="F3" s="17" t="s">
        <v>6</v>
      </c>
      <c r="H3" s="17" t="s">
        <v>7</v>
      </c>
      <c r="I3" s="17" t="s">
        <v>3</v>
      </c>
      <c r="J3" s="17" t="s">
        <v>7</v>
      </c>
      <c r="K3" s="17" t="s">
        <v>8</v>
      </c>
      <c r="L3" s="17" t="s">
        <v>7</v>
      </c>
      <c r="M3" s="17" t="s">
        <v>9</v>
      </c>
      <c r="N3" s="17" t="s">
        <v>7</v>
      </c>
      <c r="O3" s="17" t="s">
        <v>10</v>
      </c>
      <c r="P3" s="17" t="s">
        <v>7</v>
      </c>
      <c r="Q3" s="17" t="s">
        <v>11</v>
      </c>
      <c r="R3" s="17" t="s">
        <v>7</v>
      </c>
      <c r="S3" s="17" t="s">
        <v>12</v>
      </c>
      <c r="T3" s="17" t="s">
        <v>7</v>
      </c>
      <c r="U3" s="17" t="s">
        <v>13</v>
      </c>
      <c r="V3" s="17" t="s">
        <v>7</v>
      </c>
      <c r="W3" s="17" t="s">
        <v>14</v>
      </c>
      <c r="X3" s="17" t="s">
        <v>7</v>
      </c>
      <c r="Y3" s="17" t="s">
        <v>15</v>
      </c>
      <c r="AA3" t="s">
        <v>32</v>
      </c>
    </row>
    <row r="4" spans="1:29">
      <c r="A4" s="1">
        <v>1</v>
      </c>
      <c r="B4" s="1" t="s">
        <v>53</v>
      </c>
      <c r="C4" s="3">
        <v>1</v>
      </c>
      <c r="D4" s="9">
        <f>SUM(I4,K4,M4,O4,Q4,S4,U4,W4,Y4)</f>
        <v>2430</v>
      </c>
      <c r="E4" s="3"/>
      <c r="F4" s="2">
        <f>SUM(D4+E4)</f>
        <v>2430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1</v>
      </c>
      <c r="U4" s="3">
        <v>2430</v>
      </c>
      <c r="V4" s="3"/>
      <c r="W4" s="3"/>
      <c r="X4" s="3"/>
      <c r="Y4" s="3"/>
      <c r="AA4" t="s">
        <v>33</v>
      </c>
      <c r="AB4">
        <v>4900</v>
      </c>
    </row>
    <row r="5" spans="1:29">
      <c r="A5" s="1">
        <v>2</v>
      </c>
      <c r="B5" s="1" t="s">
        <v>18</v>
      </c>
      <c r="C5" s="3">
        <v>1</v>
      </c>
      <c r="D5" s="9">
        <f t="shared" ref="D5:D34" si="0">SUM(I5,K5,M5,O5,Q5,S5,U5,W5,Y5)</f>
        <v>0</v>
      </c>
      <c r="E5" s="3">
        <v>3800</v>
      </c>
      <c r="F5" s="2">
        <f t="shared" ref="F5:F34" si="1">SUM(D5+E5)</f>
        <v>3800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t="s">
        <v>34</v>
      </c>
      <c r="AB5">
        <v>1300</v>
      </c>
    </row>
    <row r="6" spans="1:29">
      <c r="A6" s="1">
        <v>3</v>
      </c>
      <c r="B6" s="1" t="s">
        <v>19</v>
      </c>
      <c r="C6" s="3">
        <v>2</v>
      </c>
      <c r="D6" s="9">
        <f t="shared" si="0"/>
        <v>2916</v>
      </c>
      <c r="E6" s="3">
        <v>1728</v>
      </c>
      <c r="F6" s="2">
        <f t="shared" si="1"/>
        <v>4644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1</v>
      </c>
      <c r="U6" s="3">
        <v>2916</v>
      </c>
      <c r="V6" s="3"/>
      <c r="W6" s="3"/>
      <c r="X6" s="3"/>
      <c r="Y6" s="3"/>
      <c r="AA6" t="s">
        <v>35</v>
      </c>
      <c r="AB6">
        <v>30000</v>
      </c>
    </row>
    <row r="7" spans="1:29">
      <c r="A7" s="1">
        <v>4</v>
      </c>
      <c r="B7" s="1" t="s">
        <v>20</v>
      </c>
      <c r="C7" s="3">
        <v>1</v>
      </c>
      <c r="D7" s="9">
        <f t="shared" si="0"/>
        <v>11664</v>
      </c>
      <c r="E7" s="3"/>
      <c r="F7" s="2">
        <f t="shared" si="1"/>
        <v>11664</v>
      </c>
      <c r="H7" s="3">
        <v>1</v>
      </c>
      <c r="I7" s="3">
        <v>3888</v>
      </c>
      <c r="J7" s="3">
        <v>1</v>
      </c>
      <c r="K7" s="3">
        <v>3888</v>
      </c>
      <c r="L7" s="3">
        <v>1</v>
      </c>
      <c r="M7" s="3">
        <v>3888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>
        <f>SUM(AB4:AB6)</f>
        <v>36200</v>
      </c>
    </row>
    <row r="8" spans="1:29">
      <c r="A8" s="1">
        <v>5</v>
      </c>
      <c r="B8" s="1" t="s">
        <v>21</v>
      </c>
      <c r="C8" s="3">
        <v>2</v>
      </c>
      <c r="D8" s="9">
        <f t="shared" si="0"/>
        <v>23544</v>
      </c>
      <c r="E8" s="3"/>
      <c r="F8" s="2">
        <f t="shared" si="1"/>
        <v>23544</v>
      </c>
      <c r="G8" s="7"/>
      <c r="H8" s="3">
        <v>2</v>
      </c>
      <c r="I8" s="3">
        <v>7128</v>
      </c>
      <c r="J8" s="3">
        <v>2</v>
      </c>
      <c r="K8" s="3">
        <v>8208</v>
      </c>
      <c r="L8" s="3">
        <v>2</v>
      </c>
      <c r="M8" s="3">
        <v>8208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9">
      <c r="A9" s="1">
        <v>6</v>
      </c>
      <c r="B9" s="1" t="s">
        <v>22</v>
      </c>
      <c r="C9" s="3">
        <v>1</v>
      </c>
      <c r="D9" s="9">
        <f t="shared" si="0"/>
        <v>16200</v>
      </c>
      <c r="E9" s="3"/>
      <c r="F9" s="2">
        <f>SUM(D9+E9)</f>
        <v>16200</v>
      </c>
      <c r="G9" s="7"/>
      <c r="H9" s="3"/>
      <c r="I9" s="3"/>
      <c r="J9" s="3">
        <v>1</v>
      </c>
      <c r="K9" s="3">
        <v>4320</v>
      </c>
      <c r="L9" s="3">
        <v>1</v>
      </c>
      <c r="M9" s="3">
        <v>4320</v>
      </c>
      <c r="N9" s="3"/>
      <c r="O9" s="3"/>
      <c r="P9" s="3"/>
      <c r="Q9" s="3"/>
      <c r="R9" s="3"/>
      <c r="S9" s="3"/>
      <c r="T9" s="3">
        <v>1</v>
      </c>
      <c r="U9" s="3">
        <v>7560</v>
      </c>
      <c r="V9" s="3"/>
      <c r="W9" s="3"/>
      <c r="X9" s="3"/>
      <c r="Y9" s="3"/>
      <c r="AA9" t="s">
        <v>43</v>
      </c>
    </row>
    <row r="10" spans="1:29">
      <c r="A10" s="1">
        <v>7</v>
      </c>
      <c r="B10" s="1" t="s">
        <v>23</v>
      </c>
      <c r="C10" s="3"/>
      <c r="D10" s="9">
        <f t="shared" si="0"/>
        <v>0</v>
      </c>
      <c r="E10" s="3"/>
      <c r="F10" s="2">
        <f t="shared" si="1"/>
        <v>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A10" t="s">
        <v>44</v>
      </c>
    </row>
    <row r="11" spans="1:29">
      <c r="A11" s="1">
        <v>8</v>
      </c>
      <c r="B11" s="1" t="s">
        <v>17</v>
      </c>
      <c r="C11" s="3">
        <v>3</v>
      </c>
      <c r="D11" s="9">
        <f t="shared" si="0"/>
        <v>12960</v>
      </c>
      <c r="E11" s="3"/>
      <c r="F11" s="2">
        <f t="shared" si="1"/>
        <v>12960</v>
      </c>
      <c r="G11" s="7">
        <v>1</v>
      </c>
      <c r="H11" s="3">
        <v>1</v>
      </c>
      <c r="I11" s="3">
        <v>2700</v>
      </c>
      <c r="J11" s="3">
        <v>3</v>
      </c>
      <c r="K11" s="3">
        <v>10260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9">
      <c r="A12" s="1">
        <v>9</v>
      </c>
      <c r="B12" s="1" t="s">
        <v>18</v>
      </c>
      <c r="C12" s="3"/>
      <c r="D12" s="9">
        <f t="shared" si="0"/>
        <v>0</v>
      </c>
      <c r="E12" s="3"/>
      <c r="F12" s="2">
        <f t="shared" si="1"/>
        <v>0</v>
      </c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19</v>
      </c>
      <c r="C13" s="3"/>
      <c r="D13" s="9">
        <f t="shared" si="0"/>
        <v>0</v>
      </c>
      <c r="E13" s="3"/>
      <c r="F13" s="2">
        <f t="shared" si="1"/>
        <v>0</v>
      </c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AA13" s="1" t="s">
        <v>29</v>
      </c>
      <c r="AB13" s="12">
        <v>96134</v>
      </c>
      <c r="AC13" s="25">
        <f t="shared" ref="AC13:AC18" si="2">SUM(AB13/$AB$22)</f>
        <v>0.30037744810088612</v>
      </c>
    </row>
    <row r="14" spans="1:29">
      <c r="A14" s="1">
        <v>11</v>
      </c>
      <c r="B14" s="1" t="s">
        <v>20</v>
      </c>
      <c r="C14" s="3">
        <v>5</v>
      </c>
      <c r="D14" s="9">
        <f t="shared" si="0"/>
        <v>40068</v>
      </c>
      <c r="E14" s="3">
        <v>5400</v>
      </c>
      <c r="F14" s="2">
        <f t="shared" si="1"/>
        <v>45468</v>
      </c>
      <c r="G14" s="7"/>
      <c r="H14" s="3"/>
      <c r="I14" s="3"/>
      <c r="J14" s="3">
        <v>4</v>
      </c>
      <c r="K14" s="3">
        <v>17280</v>
      </c>
      <c r="L14" s="3">
        <v>3</v>
      </c>
      <c r="M14" s="3">
        <v>12528</v>
      </c>
      <c r="N14" s="3">
        <v>2</v>
      </c>
      <c r="O14" s="3">
        <v>2160</v>
      </c>
      <c r="P14" s="3"/>
      <c r="Q14" s="3"/>
      <c r="R14" s="3">
        <v>2</v>
      </c>
      <c r="S14" s="3">
        <v>8100</v>
      </c>
      <c r="T14" s="3"/>
      <c r="U14" s="3"/>
      <c r="V14" s="3"/>
      <c r="W14" s="3"/>
      <c r="X14" s="3"/>
      <c r="Y14" s="3"/>
      <c r="AA14" s="1" t="s">
        <v>39</v>
      </c>
      <c r="AB14" s="12">
        <v>2590</v>
      </c>
      <c r="AC14" s="25">
        <f t="shared" si="2"/>
        <v>8.0926372623764224E-3</v>
      </c>
    </row>
    <row r="15" spans="1:29">
      <c r="A15" s="1">
        <v>12</v>
      </c>
      <c r="B15" s="1" t="s">
        <v>21</v>
      </c>
      <c r="C15" s="3"/>
      <c r="D15" s="9">
        <f t="shared" si="0"/>
        <v>0</v>
      </c>
      <c r="E15" s="3"/>
      <c r="F15" s="2">
        <f t="shared" si="1"/>
        <v>0</v>
      </c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1" t="s">
        <v>40</v>
      </c>
      <c r="AB15" s="12">
        <v>4266</v>
      </c>
      <c r="AC15" s="25">
        <f t="shared" si="2"/>
        <v>1.3329417205134295E-2</v>
      </c>
    </row>
    <row r="16" spans="1:29">
      <c r="A16" s="1">
        <v>13</v>
      </c>
      <c r="B16" s="1" t="s">
        <v>22</v>
      </c>
      <c r="C16" s="3"/>
      <c r="D16" s="9">
        <f t="shared" si="0"/>
        <v>0</v>
      </c>
      <c r="E16" s="3"/>
      <c r="F16" s="2">
        <f t="shared" si="1"/>
        <v>0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A16" s="1" t="s">
        <v>42</v>
      </c>
      <c r="AB16" s="12"/>
      <c r="AC16" s="25">
        <f t="shared" si="2"/>
        <v>0</v>
      </c>
    </row>
    <row r="17" spans="1:29">
      <c r="A17" s="1">
        <v>14</v>
      </c>
      <c r="B17" s="1" t="s">
        <v>23</v>
      </c>
      <c r="C17" s="3">
        <v>6</v>
      </c>
      <c r="D17" s="9">
        <f t="shared" si="0"/>
        <v>30780</v>
      </c>
      <c r="E17" s="3"/>
      <c r="F17" s="2">
        <f t="shared" si="1"/>
        <v>30780</v>
      </c>
      <c r="G17" s="7"/>
      <c r="H17" s="3">
        <v>1</v>
      </c>
      <c r="I17" s="3">
        <v>4320</v>
      </c>
      <c r="J17" s="3">
        <v>2</v>
      </c>
      <c r="K17" s="3">
        <v>8208</v>
      </c>
      <c r="L17" s="3">
        <v>3</v>
      </c>
      <c r="M17" s="3">
        <v>10368</v>
      </c>
      <c r="N17" s="3">
        <v>1</v>
      </c>
      <c r="O17" s="3">
        <v>3780</v>
      </c>
      <c r="P17" s="3"/>
      <c r="Q17" s="3"/>
      <c r="R17" s="3"/>
      <c r="S17" s="3"/>
      <c r="T17" s="3">
        <v>2</v>
      </c>
      <c r="U17" s="3">
        <v>4104</v>
      </c>
      <c r="V17" s="3"/>
      <c r="W17" s="3"/>
      <c r="X17" s="3"/>
      <c r="Y17" s="3"/>
      <c r="AA17" s="1" t="s">
        <v>41</v>
      </c>
      <c r="AB17" s="12">
        <v>2460</v>
      </c>
      <c r="AC17" s="25">
        <f t="shared" si="2"/>
        <v>7.6864431140718148E-3</v>
      </c>
    </row>
    <row r="18" spans="1:29">
      <c r="A18" s="1">
        <v>15</v>
      </c>
      <c r="B18" s="1" t="s">
        <v>17</v>
      </c>
      <c r="C18" s="3"/>
      <c r="D18" s="9">
        <f t="shared" si="0"/>
        <v>0</v>
      </c>
      <c r="E18" s="3"/>
      <c r="F18" s="2">
        <f t="shared" si="1"/>
        <v>0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AA18" s="9" t="s">
        <v>49</v>
      </c>
      <c r="AB18" s="12"/>
      <c r="AC18" s="25">
        <f t="shared" si="2"/>
        <v>0</v>
      </c>
    </row>
    <row r="19" spans="1:29">
      <c r="A19" s="1">
        <v>16</v>
      </c>
      <c r="B19" s="1" t="s">
        <v>18</v>
      </c>
      <c r="C19" s="3"/>
      <c r="D19" s="9">
        <f t="shared" si="0"/>
        <v>0</v>
      </c>
      <c r="E19" s="3"/>
      <c r="F19" s="2">
        <f t="shared" si="1"/>
        <v>0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A19" s="1" t="s">
        <v>30</v>
      </c>
      <c r="AB19" s="10">
        <v>36200</v>
      </c>
      <c r="AC19" s="25">
        <f>SUM(AB19/$AB$22)</f>
        <v>0.11310944745097549</v>
      </c>
    </row>
    <row r="20" spans="1:29">
      <c r="A20" s="1">
        <v>17</v>
      </c>
      <c r="B20" s="1" t="s">
        <v>19</v>
      </c>
      <c r="C20" s="3"/>
      <c r="D20" s="9">
        <f t="shared" si="0"/>
        <v>0</v>
      </c>
      <c r="E20" s="3"/>
      <c r="F20" s="2">
        <f t="shared" si="1"/>
        <v>0</v>
      </c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A20" s="1" t="s">
        <v>16</v>
      </c>
      <c r="AB20" s="10">
        <f>SUM(AB13:AB19)</f>
        <v>141650</v>
      </c>
      <c r="AC20" s="25">
        <f>SUM(AB20/$AB$22)</f>
        <v>0.44259539313344415</v>
      </c>
    </row>
    <row r="21" spans="1:29">
      <c r="A21" s="1">
        <v>18</v>
      </c>
      <c r="B21" s="1" t="s">
        <v>20</v>
      </c>
      <c r="C21" s="3">
        <v>3</v>
      </c>
      <c r="D21" s="9">
        <f t="shared" si="0"/>
        <v>10368</v>
      </c>
      <c r="E21" s="3"/>
      <c r="F21" s="2">
        <f t="shared" si="1"/>
        <v>10368</v>
      </c>
      <c r="G21" s="7"/>
      <c r="H21" s="3"/>
      <c r="I21" s="3"/>
      <c r="J21" s="3"/>
      <c r="K21" s="3"/>
      <c r="L21" s="3">
        <v>3</v>
      </c>
      <c r="M21" s="3">
        <v>7128</v>
      </c>
      <c r="N21" s="3"/>
      <c r="O21" s="3"/>
      <c r="P21" s="3"/>
      <c r="Q21" s="3"/>
      <c r="R21" s="3"/>
      <c r="S21" s="3"/>
      <c r="T21" s="3">
        <v>1</v>
      </c>
      <c r="U21" s="3">
        <v>3240</v>
      </c>
      <c r="V21" s="3"/>
      <c r="W21" s="3"/>
      <c r="X21" s="3"/>
      <c r="Y21" s="3"/>
      <c r="AB21" s="11"/>
      <c r="AC21" s="24"/>
    </row>
    <row r="22" spans="1:29">
      <c r="A22" s="1">
        <v>19</v>
      </c>
      <c r="B22" s="1" t="s">
        <v>21</v>
      </c>
      <c r="C22" s="3">
        <v>1</v>
      </c>
      <c r="D22" s="9">
        <f t="shared" si="0"/>
        <v>3240</v>
      </c>
      <c r="E22" s="3">
        <v>3800</v>
      </c>
      <c r="F22" s="2">
        <f t="shared" si="1"/>
        <v>7040</v>
      </c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>
        <v>3240</v>
      </c>
      <c r="V22" s="3"/>
      <c r="W22" s="3"/>
      <c r="X22" s="3"/>
      <c r="Y22" s="3"/>
      <c r="AA22" s="1" t="s">
        <v>36</v>
      </c>
      <c r="AB22" s="10">
        <f>F35</f>
        <v>320044</v>
      </c>
      <c r="AC22" s="25">
        <f t="shared" ref="AC22:AC23" si="3">SUM(AB22/$AB$22)</f>
        <v>1</v>
      </c>
    </row>
    <row r="23" spans="1:29">
      <c r="A23" s="1">
        <v>20</v>
      </c>
      <c r="B23" s="1" t="s">
        <v>22</v>
      </c>
      <c r="C23" s="3"/>
      <c r="D23" s="9">
        <f t="shared" si="0"/>
        <v>0</v>
      </c>
      <c r="E23" s="3"/>
      <c r="F23" s="2">
        <f t="shared" si="1"/>
        <v>0</v>
      </c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A23" s="1" t="s">
        <v>31</v>
      </c>
      <c r="AB23" s="20">
        <f>SUM(AB22-AB20)</f>
        <v>178394</v>
      </c>
      <c r="AC23" s="25">
        <f t="shared" si="3"/>
        <v>0.5574046068665558</v>
      </c>
    </row>
    <row r="24" spans="1:29">
      <c r="A24" s="1">
        <v>21</v>
      </c>
      <c r="B24" s="1" t="s">
        <v>23</v>
      </c>
      <c r="C24" s="3">
        <v>2</v>
      </c>
      <c r="D24" s="9">
        <f t="shared" si="0"/>
        <v>14040</v>
      </c>
      <c r="E24" s="3">
        <v>2700</v>
      </c>
      <c r="F24" s="2">
        <f t="shared" si="1"/>
        <v>16740</v>
      </c>
      <c r="G24" s="7"/>
      <c r="H24" s="3"/>
      <c r="I24" s="3"/>
      <c r="J24" s="3">
        <v>2</v>
      </c>
      <c r="K24" s="3">
        <v>8640</v>
      </c>
      <c r="L24" s="3">
        <v>1</v>
      </c>
      <c r="M24" s="3">
        <v>4320</v>
      </c>
      <c r="N24" s="3">
        <v>1</v>
      </c>
      <c r="O24" s="3">
        <v>1080</v>
      </c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9">
      <c r="A25" s="1">
        <v>22</v>
      </c>
      <c r="B25" s="1" t="s">
        <v>17</v>
      </c>
      <c r="C25" s="3">
        <v>2</v>
      </c>
      <c r="D25" s="9">
        <f t="shared" si="0"/>
        <v>23976</v>
      </c>
      <c r="E25" s="3"/>
      <c r="F25" s="2">
        <f t="shared" si="1"/>
        <v>23976</v>
      </c>
      <c r="G25" s="7"/>
      <c r="H25" s="3">
        <v>1</v>
      </c>
      <c r="I25" s="3">
        <v>4320</v>
      </c>
      <c r="J25" s="3">
        <v>2</v>
      </c>
      <c r="K25" s="3">
        <v>8208</v>
      </c>
      <c r="L25" s="3">
        <v>2</v>
      </c>
      <c r="M25" s="3">
        <v>8208</v>
      </c>
      <c r="N25" s="3"/>
      <c r="O25" s="3"/>
      <c r="P25" s="3">
        <v>1</v>
      </c>
      <c r="Q25" s="3">
        <v>2160</v>
      </c>
      <c r="R25" s="3"/>
      <c r="S25" s="3"/>
      <c r="T25" s="3"/>
      <c r="U25" s="3"/>
      <c r="V25" s="3"/>
      <c r="W25" s="3"/>
      <c r="X25" s="3">
        <v>1</v>
      </c>
      <c r="Y25" s="3">
        <v>1080</v>
      </c>
      <c r="AA25" s="1" t="s">
        <v>37</v>
      </c>
      <c r="AB25" s="23">
        <f>SUM(AB22+'6'!AB25)</f>
        <v>2584058</v>
      </c>
    </row>
    <row r="26" spans="1:29">
      <c r="A26" s="1">
        <v>23</v>
      </c>
      <c r="B26" s="1" t="s">
        <v>18</v>
      </c>
      <c r="C26" s="3">
        <v>2</v>
      </c>
      <c r="D26" s="9">
        <f t="shared" si="0"/>
        <v>18360</v>
      </c>
      <c r="E26" s="3">
        <v>2160</v>
      </c>
      <c r="F26" s="2">
        <f t="shared" si="1"/>
        <v>20520</v>
      </c>
      <c r="G26" s="7"/>
      <c r="H26" s="3"/>
      <c r="I26" s="3"/>
      <c r="J26" s="3">
        <v>2</v>
      </c>
      <c r="K26" s="3">
        <v>9720</v>
      </c>
      <c r="L26" s="3">
        <v>2</v>
      </c>
      <c r="M26" s="3">
        <v>8640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A26" s="1" t="s">
        <v>38</v>
      </c>
      <c r="AB26" s="23">
        <f>SUM(AB23+'6'!AB26)</f>
        <v>1684189</v>
      </c>
    </row>
    <row r="27" spans="1:29">
      <c r="A27" s="1">
        <v>24</v>
      </c>
      <c r="B27" s="1" t="s">
        <v>19</v>
      </c>
      <c r="C27" s="3">
        <v>1</v>
      </c>
      <c r="D27" s="9">
        <f t="shared" si="0"/>
        <v>5400</v>
      </c>
      <c r="E27" s="3"/>
      <c r="F27" s="2">
        <f t="shared" si="1"/>
        <v>5400</v>
      </c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  <c r="U27" s="3">
        <v>5400</v>
      </c>
      <c r="V27" s="3"/>
      <c r="W27" s="3"/>
      <c r="X27" s="3"/>
      <c r="Y27" s="3"/>
    </row>
    <row r="28" spans="1:29">
      <c r="A28" s="1">
        <v>25</v>
      </c>
      <c r="B28" s="1" t="s">
        <v>20</v>
      </c>
      <c r="C28" s="3">
        <v>3</v>
      </c>
      <c r="D28" s="9">
        <f t="shared" si="0"/>
        <v>35640</v>
      </c>
      <c r="E28" s="3"/>
      <c r="F28" s="2">
        <f t="shared" si="1"/>
        <v>35640</v>
      </c>
      <c r="G28" s="7"/>
      <c r="H28" s="3">
        <v>1</v>
      </c>
      <c r="I28" s="3">
        <v>4320</v>
      </c>
      <c r="J28" s="3">
        <v>3</v>
      </c>
      <c r="K28" s="3">
        <v>12960</v>
      </c>
      <c r="L28" s="3">
        <v>3</v>
      </c>
      <c r="M28" s="3">
        <v>12960</v>
      </c>
      <c r="N28" s="3"/>
      <c r="O28" s="3"/>
      <c r="P28" s="3">
        <v>1</v>
      </c>
      <c r="Q28" s="3">
        <v>2160</v>
      </c>
      <c r="R28" s="3">
        <v>1</v>
      </c>
      <c r="S28" s="3">
        <v>3240</v>
      </c>
      <c r="T28" s="3"/>
      <c r="U28" s="3"/>
      <c r="V28" s="3"/>
      <c r="W28" s="3"/>
      <c r="X28" s="3"/>
      <c r="Y28" s="3"/>
    </row>
    <row r="29" spans="1:29">
      <c r="A29" s="1">
        <v>26</v>
      </c>
      <c r="B29" s="1" t="s">
        <v>21</v>
      </c>
      <c r="C29" s="3">
        <v>1</v>
      </c>
      <c r="D29" s="9">
        <f t="shared" si="0"/>
        <v>4320</v>
      </c>
      <c r="E29" s="3"/>
      <c r="F29" s="2">
        <f t="shared" si="1"/>
        <v>4320</v>
      </c>
      <c r="G29" s="7"/>
      <c r="H29" s="3"/>
      <c r="I29" s="3"/>
      <c r="J29" s="3"/>
      <c r="K29" s="3"/>
      <c r="L29" s="3">
        <v>1</v>
      </c>
      <c r="M29" s="3">
        <v>4320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9">
      <c r="A30" s="1">
        <v>27</v>
      </c>
      <c r="B30" s="1" t="s">
        <v>22</v>
      </c>
      <c r="C30" s="3">
        <v>2</v>
      </c>
      <c r="D30" s="9">
        <f t="shared" si="0"/>
        <v>18090</v>
      </c>
      <c r="E30" s="3"/>
      <c r="F30" s="2">
        <f t="shared" si="1"/>
        <v>18090</v>
      </c>
      <c r="G30" s="7"/>
      <c r="H30" s="3">
        <v>1</v>
      </c>
      <c r="I30" s="3">
        <v>7290</v>
      </c>
      <c r="J30" s="3">
        <v>1</v>
      </c>
      <c r="K30" s="3">
        <v>4320</v>
      </c>
      <c r="L30" s="3">
        <v>1</v>
      </c>
      <c r="M30" s="3">
        <v>4320</v>
      </c>
      <c r="N30" s="3"/>
      <c r="O30" s="3"/>
      <c r="P30" s="3"/>
      <c r="Q30" s="3"/>
      <c r="R30" s="3"/>
      <c r="S30" s="3"/>
      <c r="T30" s="3">
        <v>1</v>
      </c>
      <c r="U30" s="3">
        <v>2160</v>
      </c>
      <c r="V30" s="3"/>
      <c r="W30" s="3"/>
      <c r="X30" s="3"/>
      <c r="Y30" s="3"/>
    </row>
    <row r="31" spans="1:29">
      <c r="A31" s="1">
        <v>28</v>
      </c>
      <c r="B31" s="1" t="s">
        <v>23</v>
      </c>
      <c r="C31" s="3"/>
      <c r="D31" s="9">
        <f t="shared" si="0"/>
        <v>0</v>
      </c>
      <c r="E31" s="3"/>
      <c r="F31" s="2">
        <f t="shared" si="1"/>
        <v>0</v>
      </c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9">
      <c r="A32" s="1">
        <v>29</v>
      </c>
      <c r="B32" s="1" t="s">
        <v>17</v>
      </c>
      <c r="C32" s="3">
        <v>4</v>
      </c>
      <c r="D32" s="9">
        <f t="shared" si="0"/>
        <v>9828</v>
      </c>
      <c r="E32" s="3"/>
      <c r="F32" s="2">
        <f t="shared" si="1"/>
        <v>9828</v>
      </c>
      <c r="G32" s="7"/>
      <c r="H32" s="3"/>
      <c r="I32" s="3"/>
      <c r="J32" s="3"/>
      <c r="K32" s="3"/>
      <c r="L32" s="3">
        <v>3</v>
      </c>
      <c r="M32" s="3">
        <v>7398</v>
      </c>
      <c r="N32" s="3"/>
      <c r="O32" s="3"/>
      <c r="P32" s="3"/>
      <c r="Q32" s="3"/>
      <c r="R32" s="3"/>
      <c r="S32" s="3"/>
      <c r="T32" s="3">
        <v>1</v>
      </c>
      <c r="U32" s="3">
        <v>2430</v>
      </c>
      <c r="V32" s="3"/>
      <c r="W32" s="3"/>
      <c r="X32" s="3"/>
      <c r="Y32" s="3"/>
    </row>
    <row r="33" spans="1:25">
      <c r="A33" s="1">
        <v>30</v>
      </c>
      <c r="B33" s="1" t="s">
        <v>18</v>
      </c>
      <c r="C33" s="3"/>
      <c r="D33" s="9">
        <f t="shared" si="0"/>
        <v>0</v>
      </c>
      <c r="E33" s="3"/>
      <c r="F33" s="2">
        <f t="shared" si="1"/>
        <v>0</v>
      </c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1">
        <v>31</v>
      </c>
      <c r="B34" s="1" t="s">
        <v>19</v>
      </c>
      <c r="C34" s="3">
        <v>2</v>
      </c>
      <c r="D34" s="9">
        <f t="shared" si="0"/>
        <v>16632</v>
      </c>
      <c r="E34" s="3"/>
      <c r="F34" s="2">
        <f t="shared" si="1"/>
        <v>16632</v>
      </c>
      <c r="G34" s="7"/>
      <c r="H34" s="3"/>
      <c r="I34" s="3">
        <v>0</v>
      </c>
      <c r="J34" s="3">
        <v>1</v>
      </c>
      <c r="K34" s="3">
        <v>4320</v>
      </c>
      <c r="L34" s="3">
        <v>2</v>
      </c>
      <c r="M34" s="3">
        <v>5292</v>
      </c>
      <c r="N34" s="3"/>
      <c r="O34" s="3"/>
      <c r="P34" s="3">
        <v>1</v>
      </c>
      <c r="Q34" s="3">
        <v>2160</v>
      </c>
      <c r="R34" s="3"/>
      <c r="S34" s="3"/>
      <c r="T34" s="3">
        <v>1</v>
      </c>
      <c r="U34" s="3">
        <v>4860</v>
      </c>
      <c r="V34" s="3"/>
      <c r="W34" s="3"/>
      <c r="X34" s="3"/>
      <c r="Y34" s="3"/>
    </row>
    <row r="35" spans="1:25">
      <c r="A35" s="19" t="s">
        <v>16</v>
      </c>
      <c r="B35" s="19"/>
      <c r="C35" s="19">
        <f>SUM(C4:C34)</f>
        <v>45</v>
      </c>
      <c r="D35" s="19">
        <f>SUM(D4:D34)</f>
        <v>300456</v>
      </c>
      <c r="E35" s="19">
        <f t="shared" ref="E35:Y35" si="4">SUM(E4:E34)</f>
        <v>19588</v>
      </c>
      <c r="F35" s="19">
        <f t="shared" si="4"/>
        <v>320044</v>
      </c>
      <c r="G35" s="8">
        <f t="shared" si="4"/>
        <v>1</v>
      </c>
      <c r="H35" s="19">
        <f t="shared" si="4"/>
        <v>8</v>
      </c>
      <c r="I35" s="19">
        <f t="shared" si="4"/>
        <v>33966</v>
      </c>
      <c r="J35" s="19">
        <f t="shared" si="4"/>
        <v>24</v>
      </c>
      <c r="K35" s="19">
        <f t="shared" si="4"/>
        <v>100332</v>
      </c>
      <c r="L35" s="19">
        <f t="shared" si="4"/>
        <v>28</v>
      </c>
      <c r="M35" s="19">
        <f t="shared" si="4"/>
        <v>101898</v>
      </c>
      <c r="N35" s="19">
        <f t="shared" si="4"/>
        <v>4</v>
      </c>
      <c r="O35" s="19">
        <f t="shared" si="4"/>
        <v>7020</v>
      </c>
      <c r="P35" s="19">
        <f t="shared" si="4"/>
        <v>3</v>
      </c>
      <c r="Q35" s="19">
        <f t="shared" si="4"/>
        <v>6480</v>
      </c>
      <c r="R35" s="19">
        <f t="shared" si="4"/>
        <v>3</v>
      </c>
      <c r="S35" s="19">
        <f t="shared" si="4"/>
        <v>11340</v>
      </c>
      <c r="T35" s="19">
        <f t="shared" si="4"/>
        <v>11</v>
      </c>
      <c r="U35" s="19">
        <f t="shared" si="4"/>
        <v>38340</v>
      </c>
      <c r="V35" s="19">
        <f t="shared" si="4"/>
        <v>0</v>
      </c>
      <c r="W35" s="19">
        <f t="shared" si="4"/>
        <v>0</v>
      </c>
      <c r="X35" s="19">
        <f t="shared" si="4"/>
        <v>1</v>
      </c>
      <c r="Y35" s="19">
        <f t="shared" si="4"/>
        <v>1080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73" zoomScaleNormal="73" workbookViewId="0">
      <selection activeCell="D35" sqref="D35"/>
    </sheetView>
  </sheetViews>
  <sheetFormatPr defaultRowHeight="13.5"/>
  <cols>
    <col min="1" max="3" width="4.125" customWidth="1"/>
    <col min="6" max="6" width="11.25" bestFit="1" customWidth="1"/>
    <col min="7" max="7" width="0.5" style="21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625" bestFit="1" customWidth="1"/>
    <col min="28" max="28" width="9.875" bestFit="1" customWidth="1"/>
    <col min="29" max="29" width="9.5" bestFit="1" customWidth="1"/>
  </cols>
  <sheetData>
    <row r="1" spans="1:29">
      <c r="B1" s="27">
        <v>8</v>
      </c>
      <c r="C1" s="27"/>
      <c r="D1" s="29" t="s">
        <v>24</v>
      </c>
      <c r="E1" s="4"/>
    </row>
    <row r="2" spans="1:29">
      <c r="B2" s="28"/>
      <c r="C2" s="28"/>
      <c r="D2" s="30"/>
      <c r="E2" s="5"/>
    </row>
    <row r="3" spans="1:29">
      <c r="A3" s="17" t="s">
        <v>0</v>
      </c>
      <c r="B3" s="17" t="s">
        <v>1</v>
      </c>
      <c r="C3" s="17" t="s">
        <v>2</v>
      </c>
      <c r="D3" s="17" t="s">
        <v>4</v>
      </c>
      <c r="E3" s="17" t="s">
        <v>5</v>
      </c>
      <c r="F3" s="17" t="s">
        <v>6</v>
      </c>
      <c r="H3" s="17" t="s">
        <v>7</v>
      </c>
      <c r="I3" s="17" t="s">
        <v>3</v>
      </c>
      <c r="J3" s="17" t="s">
        <v>7</v>
      </c>
      <c r="K3" s="17" t="s">
        <v>8</v>
      </c>
      <c r="L3" s="17" t="s">
        <v>7</v>
      </c>
      <c r="M3" s="17" t="s">
        <v>9</v>
      </c>
      <c r="N3" s="17" t="s">
        <v>7</v>
      </c>
      <c r="O3" s="17" t="s">
        <v>10</v>
      </c>
      <c r="P3" s="17" t="s">
        <v>7</v>
      </c>
      <c r="Q3" s="17" t="s">
        <v>11</v>
      </c>
      <c r="R3" s="17" t="s">
        <v>7</v>
      </c>
      <c r="S3" s="17" t="s">
        <v>12</v>
      </c>
      <c r="T3" s="17" t="s">
        <v>7</v>
      </c>
      <c r="U3" s="17" t="s">
        <v>13</v>
      </c>
      <c r="V3" s="17" t="s">
        <v>7</v>
      </c>
      <c r="W3" s="17" t="s">
        <v>14</v>
      </c>
      <c r="X3" s="17" t="s">
        <v>7</v>
      </c>
      <c r="Y3" s="17" t="s">
        <v>15</v>
      </c>
      <c r="AA3" t="s">
        <v>32</v>
      </c>
    </row>
    <row r="4" spans="1:29">
      <c r="A4" s="1">
        <v>1</v>
      </c>
      <c r="B4" s="1" t="s">
        <v>55</v>
      </c>
      <c r="C4" s="3">
        <v>1</v>
      </c>
      <c r="D4" s="9">
        <f>SUM(I4,K4,M4,O4,Q4,S4,U4,W4,Y4)</f>
        <v>8640</v>
      </c>
      <c r="E4" s="3"/>
      <c r="F4" s="2">
        <f>SUM(D4+E4)</f>
        <v>8640</v>
      </c>
      <c r="H4" s="3"/>
      <c r="I4" s="3"/>
      <c r="J4" s="3">
        <v>1</v>
      </c>
      <c r="K4" s="3">
        <v>4320</v>
      </c>
      <c r="L4" s="3"/>
      <c r="M4" s="3"/>
      <c r="N4" s="3">
        <v>1</v>
      </c>
      <c r="O4" s="3">
        <v>1080</v>
      </c>
      <c r="P4" s="3"/>
      <c r="Q4" s="3"/>
      <c r="R4" s="3"/>
      <c r="S4" s="3"/>
      <c r="T4" s="3">
        <v>1</v>
      </c>
      <c r="U4" s="3">
        <v>3240</v>
      </c>
      <c r="V4" s="3"/>
      <c r="W4" s="3"/>
      <c r="X4" s="3"/>
      <c r="Y4" s="3"/>
      <c r="AA4" t="s">
        <v>33</v>
      </c>
      <c r="AB4">
        <v>4900</v>
      </c>
    </row>
    <row r="5" spans="1:29">
      <c r="A5" s="1">
        <v>2</v>
      </c>
      <c r="B5" s="1" t="s">
        <v>21</v>
      </c>
      <c r="C5" s="3"/>
      <c r="D5" s="9">
        <f t="shared" ref="D5:D33" si="0">SUM(I5,K5,M5,O5,Q5,S5,U5,W5,Y5)</f>
        <v>0</v>
      </c>
      <c r="E5" s="3"/>
      <c r="F5" s="2">
        <f t="shared" ref="F5:F34" si="1">SUM(D5+E5)</f>
        <v>0</v>
      </c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t="s">
        <v>34</v>
      </c>
      <c r="AB5">
        <v>1300</v>
      </c>
    </row>
    <row r="6" spans="1:29">
      <c r="A6" s="1">
        <v>3</v>
      </c>
      <c r="B6" s="1" t="s">
        <v>22</v>
      </c>
      <c r="C6" s="3">
        <v>1</v>
      </c>
      <c r="D6" s="9">
        <f t="shared" si="0"/>
        <v>10260</v>
      </c>
      <c r="E6" s="3"/>
      <c r="F6" s="2">
        <f t="shared" si="1"/>
        <v>10260</v>
      </c>
      <c r="G6" s="7"/>
      <c r="H6" s="3"/>
      <c r="I6" s="3"/>
      <c r="J6" s="3">
        <v>1</v>
      </c>
      <c r="K6" s="3">
        <v>4320</v>
      </c>
      <c r="L6" s="3">
        <v>1</v>
      </c>
      <c r="M6" s="3">
        <v>4320</v>
      </c>
      <c r="N6" s="3"/>
      <c r="O6" s="3"/>
      <c r="P6" s="3"/>
      <c r="Q6" s="3"/>
      <c r="R6" s="3">
        <v>1</v>
      </c>
      <c r="S6" s="3">
        <v>1620</v>
      </c>
      <c r="T6" s="3"/>
      <c r="U6" s="3"/>
      <c r="V6" s="3"/>
      <c r="W6" s="3"/>
      <c r="X6" s="3"/>
      <c r="Y6" s="3"/>
      <c r="AA6" t="s">
        <v>35</v>
      </c>
      <c r="AB6">
        <v>30000</v>
      </c>
    </row>
    <row r="7" spans="1:29">
      <c r="A7" s="1">
        <v>4</v>
      </c>
      <c r="B7" s="1" t="s">
        <v>23</v>
      </c>
      <c r="C7" s="3">
        <v>2</v>
      </c>
      <c r="D7" s="9">
        <f t="shared" si="0"/>
        <v>12636</v>
      </c>
      <c r="E7" s="3"/>
      <c r="F7" s="2">
        <f t="shared" si="1"/>
        <v>12636</v>
      </c>
      <c r="G7" s="7"/>
      <c r="H7" s="3"/>
      <c r="I7" s="3"/>
      <c r="J7" s="3">
        <v>1</v>
      </c>
      <c r="K7" s="3">
        <v>4860</v>
      </c>
      <c r="L7" s="3">
        <v>2</v>
      </c>
      <c r="M7" s="3">
        <v>7776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>
        <f>SUM(AB4:AB6)</f>
        <v>36200</v>
      </c>
    </row>
    <row r="8" spans="1:29">
      <c r="A8" s="1">
        <v>5</v>
      </c>
      <c r="B8" s="1" t="s">
        <v>17</v>
      </c>
      <c r="C8" s="3">
        <v>1</v>
      </c>
      <c r="D8" s="9">
        <f t="shared" si="0"/>
        <v>4320</v>
      </c>
      <c r="E8" s="3"/>
      <c r="F8" s="2">
        <f t="shared" si="1"/>
        <v>4320</v>
      </c>
      <c r="G8" s="7"/>
      <c r="H8" s="3"/>
      <c r="I8" s="3"/>
      <c r="J8" s="3"/>
      <c r="K8" s="3"/>
      <c r="L8" s="3">
        <v>1</v>
      </c>
      <c r="M8" s="3">
        <v>4320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9">
      <c r="A9" s="1">
        <v>6</v>
      </c>
      <c r="B9" s="1" t="s">
        <v>18</v>
      </c>
      <c r="C9" s="3">
        <v>2</v>
      </c>
      <c r="D9" s="9">
        <f t="shared" si="0"/>
        <v>22140</v>
      </c>
      <c r="E9" s="3">
        <v>2700</v>
      </c>
      <c r="F9" s="2">
        <f>SUM(D9+E9)</f>
        <v>24840</v>
      </c>
      <c r="G9" s="7"/>
      <c r="H9" s="3">
        <v>1</v>
      </c>
      <c r="I9" s="3">
        <v>4320</v>
      </c>
      <c r="J9" s="3">
        <v>2</v>
      </c>
      <c r="K9" s="3">
        <v>8208</v>
      </c>
      <c r="L9" s="3">
        <v>1</v>
      </c>
      <c r="M9" s="3">
        <v>4320</v>
      </c>
      <c r="N9" s="3">
        <v>1</v>
      </c>
      <c r="O9" s="3">
        <v>972</v>
      </c>
      <c r="P9" s="3"/>
      <c r="Q9" s="3"/>
      <c r="R9" s="3">
        <v>1</v>
      </c>
      <c r="S9" s="3">
        <v>4320</v>
      </c>
      <c r="T9" s="3"/>
      <c r="U9" s="3"/>
      <c r="V9" s="3"/>
      <c r="W9" s="3"/>
      <c r="X9" s="3"/>
      <c r="Y9" s="3"/>
      <c r="AA9" t="s">
        <v>43</v>
      </c>
    </row>
    <row r="10" spans="1:29">
      <c r="A10" s="1">
        <v>7</v>
      </c>
      <c r="B10" s="1" t="s">
        <v>19</v>
      </c>
      <c r="C10" s="3">
        <v>2</v>
      </c>
      <c r="D10" s="9">
        <f t="shared" si="0"/>
        <v>4944</v>
      </c>
      <c r="E10" s="3"/>
      <c r="F10" s="2">
        <f t="shared" si="1"/>
        <v>4944</v>
      </c>
      <c r="G10" s="7"/>
      <c r="H10" s="3"/>
      <c r="I10" s="3"/>
      <c r="J10" s="3"/>
      <c r="K10" s="3"/>
      <c r="L10" s="3">
        <v>1</v>
      </c>
      <c r="M10" s="3">
        <v>1944</v>
      </c>
      <c r="N10" s="3"/>
      <c r="O10" s="3"/>
      <c r="P10" s="3"/>
      <c r="Q10" s="3"/>
      <c r="R10" s="3"/>
      <c r="S10" s="3"/>
      <c r="T10" s="3">
        <v>1</v>
      </c>
      <c r="U10" s="3">
        <v>3000</v>
      </c>
      <c r="V10" s="3">
        <v>1</v>
      </c>
      <c r="W10" s="3"/>
      <c r="X10" s="3"/>
      <c r="Y10" s="3"/>
      <c r="AA10" t="s">
        <v>44</v>
      </c>
    </row>
    <row r="11" spans="1:29">
      <c r="A11" s="1">
        <v>8</v>
      </c>
      <c r="B11" s="1" t="s">
        <v>20</v>
      </c>
      <c r="C11" s="3"/>
      <c r="D11" s="9">
        <f t="shared" si="0"/>
        <v>0</v>
      </c>
      <c r="E11" s="3"/>
      <c r="F11" s="2">
        <f t="shared" si="1"/>
        <v>0</v>
      </c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9">
      <c r="A12" s="1">
        <v>9</v>
      </c>
      <c r="B12" s="1" t="s">
        <v>21</v>
      </c>
      <c r="C12" s="3">
        <v>4</v>
      </c>
      <c r="D12" s="9">
        <f t="shared" si="0"/>
        <v>19278</v>
      </c>
      <c r="E12" s="3"/>
      <c r="F12" s="2">
        <f t="shared" si="1"/>
        <v>19278</v>
      </c>
      <c r="G12" s="7"/>
      <c r="H12" s="3">
        <v>1</v>
      </c>
      <c r="I12" s="3">
        <v>4860</v>
      </c>
      <c r="J12" s="3"/>
      <c r="K12" s="3"/>
      <c r="L12" s="3">
        <v>4</v>
      </c>
      <c r="M12" s="3">
        <v>14418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22</v>
      </c>
      <c r="C13" s="3">
        <v>2</v>
      </c>
      <c r="D13" s="9">
        <f t="shared" si="0"/>
        <v>12528</v>
      </c>
      <c r="E13" s="3"/>
      <c r="F13" s="2">
        <f t="shared" si="1"/>
        <v>12528</v>
      </c>
      <c r="G13" s="7"/>
      <c r="H13" s="3"/>
      <c r="I13" s="3"/>
      <c r="J13" s="3">
        <v>1</v>
      </c>
      <c r="K13" s="3">
        <v>4320</v>
      </c>
      <c r="L13" s="3">
        <v>2</v>
      </c>
      <c r="M13" s="3">
        <v>8208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AA13" s="1" t="s">
        <v>29</v>
      </c>
      <c r="AB13" s="12">
        <v>51099</v>
      </c>
      <c r="AC13" s="25">
        <f t="shared" ref="AC13:AC18" si="2">SUM(AB13/$AB$22)</f>
        <v>0.15785620285073493</v>
      </c>
    </row>
    <row r="14" spans="1:29">
      <c r="A14" s="1">
        <v>11</v>
      </c>
      <c r="B14" s="1" t="s">
        <v>23</v>
      </c>
      <c r="C14" s="3">
        <v>3</v>
      </c>
      <c r="D14" s="9">
        <f t="shared" si="0"/>
        <v>14904</v>
      </c>
      <c r="E14" s="3"/>
      <c r="F14" s="2">
        <f t="shared" si="1"/>
        <v>14904</v>
      </c>
      <c r="G14" s="7"/>
      <c r="H14" s="3"/>
      <c r="I14" s="3"/>
      <c r="J14" s="3">
        <v>1</v>
      </c>
      <c r="K14" s="3">
        <v>4320</v>
      </c>
      <c r="L14" s="3">
        <v>2</v>
      </c>
      <c r="M14" s="3">
        <v>8640</v>
      </c>
      <c r="N14" s="3"/>
      <c r="O14" s="3"/>
      <c r="P14" s="3"/>
      <c r="Q14" s="3"/>
      <c r="R14" s="3"/>
      <c r="S14" s="3"/>
      <c r="T14" s="3">
        <v>1</v>
      </c>
      <c r="U14" s="3">
        <v>1944</v>
      </c>
      <c r="V14" s="3"/>
      <c r="W14" s="3"/>
      <c r="X14" s="3"/>
      <c r="Y14" s="3"/>
      <c r="AA14" s="1" t="s">
        <v>39</v>
      </c>
      <c r="AB14" s="12">
        <v>0</v>
      </c>
      <c r="AC14" s="25">
        <f t="shared" si="2"/>
        <v>0</v>
      </c>
    </row>
    <row r="15" spans="1:29">
      <c r="A15" s="1">
        <v>12</v>
      </c>
      <c r="B15" s="1" t="s">
        <v>17</v>
      </c>
      <c r="C15" s="3">
        <v>6</v>
      </c>
      <c r="D15" s="9">
        <f t="shared" si="0"/>
        <v>20628</v>
      </c>
      <c r="E15" s="3"/>
      <c r="F15" s="2">
        <f t="shared" si="1"/>
        <v>20628</v>
      </c>
      <c r="G15" s="7"/>
      <c r="H15" s="3"/>
      <c r="I15" s="3"/>
      <c r="J15" s="3">
        <v>2</v>
      </c>
      <c r="K15" s="3">
        <v>8208</v>
      </c>
      <c r="L15" s="3">
        <v>4</v>
      </c>
      <c r="M15" s="3">
        <v>9828</v>
      </c>
      <c r="N15" s="3">
        <v>1</v>
      </c>
      <c r="O15" s="3">
        <v>972</v>
      </c>
      <c r="P15" s="3"/>
      <c r="Q15" s="3"/>
      <c r="R15" s="3"/>
      <c r="S15" s="3"/>
      <c r="T15" s="3">
        <v>1</v>
      </c>
      <c r="U15" s="3">
        <v>1620</v>
      </c>
      <c r="V15" s="3"/>
      <c r="W15" s="3"/>
      <c r="X15" s="3"/>
      <c r="Y15" s="3"/>
      <c r="AA15" s="1" t="s">
        <v>40</v>
      </c>
      <c r="AB15" s="12">
        <v>4266</v>
      </c>
      <c r="AC15" s="25">
        <f t="shared" si="2"/>
        <v>1.3178625048655261E-2</v>
      </c>
    </row>
    <row r="16" spans="1:29">
      <c r="A16" s="1">
        <v>13</v>
      </c>
      <c r="B16" s="1" t="s">
        <v>18</v>
      </c>
      <c r="C16" s="3"/>
      <c r="D16" s="9">
        <f t="shared" si="0"/>
        <v>0</v>
      </c>
      <c r="E16" s="3"/>
      <c r="F16" s="2">
        <f t="shared" si="1"/>
        <v>0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A16" s="1" t="s">
        <v>42</v>
      </c>
      <c r="AB16" s="12"/>
      <c r="AC16" s="25">
        <f t="shared" si="2"/>
        <v>0</v>
      </c>
    </row>
    <row r="17" spans="1:29">
      <c r="A17" s="1">
        <v>14</v>
      </c>
      <c r="B17" s="1" t="s">
        <v>19</v>
      </c>
      <c r="C17" s="3"/>
      <c r="D17" s="9">
        <f t="shared" si="0"/>
        <v>0</v>
      </c>
      <c r="E17" s="3"/>
      <c r="F17" s="2">
        <f t="shared" si="1"/>
        <v>0</v>
      </c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A17" s="1" t="s">
        <v>41</v>
      </c>
      <c r="AB17" s="12">
        <v>6579</v>
      </c>
      <c r="AC17" s="25">
        <f t="shared" si="2"/>
        <v>2.0323997701618135E-2</v>
      </c>
    </row>
    <row r="18" spans="1:29">
      <c r="A18" s="1">
        <v>15</v>
      </c>
      <c r="B18" s="1" t="s">
        <v>20</v>
      </c>
      <c r="C18" s="3"/>
      <c r="D18" s="9">
        <f t="shared" si="0"/>
        <v>0</v>
      </c>
      <c r="E18" s="3"/>
      <c r="F18" s="2">
        <f t="shared" si="1"/>
        <v>0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AA18" s="9" t="s">
        <v>49</v>
      </c>
      <c r="AB18" s="12"/>
      <c r="AC18" s="25">
        <f t="shared" si="2"/>
        <v>0</v>
      </c>
    </row>
    <row r="19" spans="1:29">
      <c r="A19" s="1">
        <v>16</v>
      </c>
      <c r="B19" s="1" t="s">
        <v>21</v>
      </c>
      <c r="C19" s="3">
        <v>1</v>
      </c>
      <c r="D19" s="9">
        <f t="shared" si="0"/>
        <v>4320</v>
      </c>
      <c r="E19" s="3"/>
      <c r="F19" s="2">
        <f t="shared" si="1"/>
        <v>4320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>
        <v>4320</v>
      </c>
      <c r="V19" s="3"/>
      <c r="W19" s="3"/>
      <c r="X19" s="3"/>
      <c r="Y19" s="3"/>
      <c r="AA19" s="1" t="s">
        <v>30</v>
      </c>
      <c r="AB19" s="10">
        <v>36200</v>
      </c>
      <c r="AC19" s="25">
        <f>SUM(AB19/$AB$22)</f>
        <v>0.11182987031442111</v>
      </c>
    </row>
    <row r="20" spans="1:29">
      <c r="A20" s="1">
        <v>17</v>
      </c>
      <c r="B20" s="1" t="s">
        <v>22</v>
      </c>
      <c r="C20" s="3"/>
      <c r="D20" s="9">
        <f t="shared" si="0"/>
        <v>0</v>
      </c>
      <c r="E20" s="3"/>
      <c r="F20" s="2">
        <f t="shared" si="1"/>
        <v>0</v>
      </c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A20" s="1" t="s">
        <v>16</v>
      </c>
      <c r="AB20" s="10">
        <f>SUM(AB13:AB19)</f>
        <v>98144</v>
      </c>
      <c r="AC20" s="25">
        <f>SUM(AB20/$AB$22)</f>
        <v>0.30318869591542941</v>
      </c>
    </row>
    <row r="21" spans="1:29">
      <c r="A21" s="1">
        <v>18</v>
      </c>
      <c r="B21" s="1" t="s">
        <v>23</v>
      </c>
      <c r="C21" s="3"/>
      <c r="D21" s="9">
        <f t="shared" si="0"/>
        <v>0</v>
      </c>
      <c r="E21" s="3"/>
      <c r="F21" s="2">
        <f t="shared" si="1"/>
        <v>0</v>
      </c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B21" s="11"/>
      <c r="AC21" s="24"/>
    </row>
    <row r="22" spans="1:29">
      <c r="A22" s="1">
        <v>19</v>
      </c>
      <c r="B22" s="1" t="s">
        <v>17</v>
      </c>
      <c r="C22" s="3">
        <v>3</v>
      </c>
      <c r="D22" s="9">
        <f t="shared" si="0"/>
        <v>40176</v>
      </c>
      <c r="E22" s="3"/>
      <c r="F22" s="2">
        <f t="shared" si="1"/>
        <v>40176</v>
      </c>
      <c r="G22" s="7"/>
      <c r="H22" s="3"/>
      <c r="I22" s="3"/>
      <c r="J22" s="3">
        <v>3</v>
      </c>
      <c r="K22" s="3">
        <v>14688</v>
      </c>
      <c r="L22" s="3">
        <v>3</v>
      </c>
      <c r="M22" s="3">
        <v>12528</v>
      </c>
      <c r="N22" s="3"/>
      <c r="O22" s="3"/>
      <c r="P22" s="3">
        <v>2</v>
      </c>
      <c r="Q22" s="3">
        <v>4320</v>
      </c>
      <c r="R22" s="3"/>
      <c r="S22" s="3"/>
      <c r="T22" s="3">
        <v>1</v>
      </c>
      <c r="U22" s="3">
        <v>7560</v>
      </c>
      <c r="V22" s="3"/>
      <c r="W22" s="3"/>
      <c r="X22" s="3">
        <v>1</v>
      </c>
      <c r="Y22" s="3">
        <v>1080</v>
      </c>
      <c r="AA22" s="1" t="s">
        <v>36</v>
      </c>
      <c r="AB22" s="10">
        <f>F35</f>
        <v>323706</v>
      </c>
      <c r="AC22" s="25">
        <f t="shared" ref="AC22:AC23" si="3">SUM(AB22/$AB$22)</f>
        <v>1</v>
      </c>
    </row>
    <row r="23" spans="1:29">
      <c r="A23" s="1">
        <v>20</v>
      </c>
      <c r="B23" s="1" t="s">
        <v>18</v>
      </c>
      <c r="C23" s="3">
        <v>2</v>
      </c>
      <c r="D23" s="9">
        <f t="shared" si="0"/>
        <v>11880</v>
      </c>
      <c r="E23" s="3"/>
      <c r="F23" s="2">
        <f t="shared" si="1"/>
        <v>11880</v>
      </c>
      <c r="G23" s="7"/>
      <c r="H23" s="3"/>
      <c r="I23" s="3"/>
      <c r="J23" s="3">
        <v>1</v>
      </c>
      <c r="K23" s="3">
        <v>4320</v>
      </c>
      <c r="L23" s="3">
        <v>1</v>
      </c>
      <c r="M23" s="3">
        <v>4320</v>
      </c>
      <c r="N23" s="3">
        <v>1</v>
      </c>
      <c r="O23" s="3">
        <v>1080</v>
      </c>
      <c r="P23" s="3"/>
      <c r="Q23" s="3"/>
      <c r="R23" s="3">
        <v>1</v>
      </c>
      <c r="S23" s="3">
        <v>2160</v>
      </c>
      <c r="T23" s="3"/>
      <c r="U23" s="3"/>
      <c r="V23" s="3"/>
      <c r="W23" s="3"/>
      <c r="X23" s="3"/>
      <c r="Y23" s="3"/>
      <c r="AA23" s="1" t="s">
        <v>31</v>
      </c>
      <c r="AB23" s="20">
        <f>SUM(AB22-AB20)</f>
        <v>225562</v>
      </c>
      <c r="AC23" s="25">
        <f t="shared" si="3"/>
        <v>0.69681130408457059</v>
      </c>
    </row>
    <row r="24" spans="1:29">
      <c r="A24" s="1">
        <v>21</v>
      </c>
      <c r="B24" s="1" t="s">
        <v>19</v>
      </c>
      <c r="C24" s="3"/>
      <c r="D24" s="9">
        <f t="shared" si="0"/>
        <v>0</v>
      </c>
      <c r="E24" s="3"/>
      <c r="F24" s="2">
        <f t="shared" si="1"/>
        <v>0</v>
      </c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9">
      <c r="A25" s="1">
        <v>22</v>
      </c>
      <c r="B25" s="1" t="s">
        <v>20</v>
      </c>
      <c r="C25" s="3">
        <v>4</v>
      </c>
      <c r="D25" s="9">
        <f t="shared" si="0"/>
        <v>51840</v>
      </c>
      <c r="E25" s="3"/>
      <c r="F25" s="2">
        <f t="shared" si="1"/>
        <v>51840</v>
      </c>
      <c r="G25" s="7"/>
      <c r="H25" s="3">
        <v>3</v>
      </c>
      <c r="I25" s="3">
        <v>14040</v>
      </c>
      <c r="J25" s="3">
        <v>3</v>
      </c>
      <c r="K25" s="3">
        <v>12960</v>
      </c>
      <c r="L25" s="3">
        <v>4</v>
      </c>
      <c r="M25" s="3">
        <v>14040</v>
      </c>
      <c r="N25" s="3">
        <v>1</v>
      </c>
      <c r="O25" s="3">
        <v>1080</v>
      </c>
      <c r="P25" s="3">
        <v>1</v>
      </c>
      <c r="Q25" s="3">
        <v>2160</v>
      </c>
      <c r="R25" s="3">
        <v>1</v>
      </c>
      <c r="S25" s="3">
        <v>3240</v>
      </c>
      <c r="T25" s="3">
        <v>1</v>
      </c>
      <c r="U25" s="3">
        <v>4320</v>
      </c>
      <c r="V25" s="3"/>
      <c r="W25" s="3"/>
      <c r="X25" s="3"/>
      <c r="Y25" s="3"/>
      <c r="AA25" s="1" t="s">
        <v>37</v>
      </c>
      <c r="AB25" s="23">
        <f>SUM(AB22+'7'!AB25)</f>
        <v>2907764</v>
      </c>
    </row>
    <row r="26" spans="1:29">
      <c r="A26" s="1">
        <v>23</v>
      </c>
      <c r="B26" s="1" t="s">
        <v>21</v>
      </c>
      <c r="C26" s="3">
        <v>1</v>
      </c>
      <c r="D26" s="9">
        <f t="shared" si="0"/>
        <v>3888</v>
      </c>
      <c r="E26" s="3"/>
      <c r="F26" s="2">
        <f t="shared" si="1"/>
        <v>3888</v>
      </c>
      <c r="G26" s="7"/>
      <c r="H26" s="3"/>
      <c r="I26" s="3"/>
      <c r="J26" s="3"/>
      <c r="K26" s="3"/>
      <c r="L26" s="3">
        <v>1</v>
      </c>
      <c r="M26" s="3">
        <v>3888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A26" s="1" t="s">
        <v>38</v>
      </c>
      <c r="AB26" s="23">
        <f>SUM(AB23+'7'!AB26)</f>
        <v>1909751</v>
      </c>
    </row>
    <row r="27" spans="1:29">
      <c r="A27" s="1">
        <v>24</v>
      </c>
      <c r="B27" s="1" t="s">
        <v>22</v>
      </c>
      <c r="C27" s="3">
        <v>3</v>
      </c>
      <c r="D27" s="9">
        <f t="shared" si="0"/>
        <v>19170</v>
      </c>
      <c r="E27" s="3">
        <v>1080</v>
      </c>
      <c r="F27" s="2">
        <f t="shared" si="1"/>
        <v>20250</v>
      </c>
      <c r="G27" s="7"/>
      <c r="H27" s="3">
        <v>1</v>
      </c>
      <c r="I27" s="3">
        <v>7290</v>
      </c>
      <c r="J27" s="3">
        <v>1</v>
      </c>
      <c r="K27" s="3">
        <v>5400</v>
      </c>
      <c r="L27" s="3">
        <v>2</v>
      </c>
      <c r="M27" s="3">
        <v>6480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9">
      <c r="A28" s="1">
        <v>25</v>
      </c>
      <c r="B28" s="1" t="s">
        <v>23</v>
      </c>
      <c r="C28" s="3">
        <v>3</v>
      </c>
      <c r="D28" s="9">
        <f t="shared" si="0"/>
        <v>14310</v>
      </c>
      <c r="E28" s="3"/>
      <c r="F28" s="2">
        <f t="shared" si="1"/>
        <v>14310</v>
      </c>
      <c r="G28" s="7"/>
      <c r="H28" s="3"/>
      <c r="I28" s="3"/>
      <c r="J28" s="3">
        <v>1</v>
      </c>
      <c r="K28" s="3">
        <v>4320</v>
      </c>
      <c r="L28" s="3">
        <v>1</v>
      </c>
      <c r="M28" s="3">
        <v>1080</v>
      </c>
      <c r="N28" s="3">
        <v>2</v>
      </c>
      <c r="O28" s="3">
        <v>4860</v>
      </c>
      <c r="P28" s="3"/>
      <c r="Q28" s="3"/>
      <c r="R28" s="3"/>
      <c r="S28" s="3"/>
      <c r="T28" s="3">
        <v>2</v>
      </c>
      <c r="U28" s="3">
        <v>4050</v>
      </c>
      <c r="V28" s="3"/>
      <c r="W28" s="3"/>
      <c r="X28" s="3"/>
      <c r="Y28" s="3"/>
    </row>
    <row r="29" spans="1:29">
      <c r="A29" s="1">
        <v>26</v>
      </c>
      <c r="B29" s="1" t="s">
        <v>17</v>
      </c>
      <c r="C29" s="3"/>
      <c r="D29" s="9">
        <f t="shared" si="0"/>
        <v>0</v>
      </c>
      <c r="E29" s="3"/>
      <c r="F29" s="2">
        <f t="shared" si="1"/>
        <v>0</v>
      </c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A29" s="1" t="s">
        <v>50</v>
      </c>
      <c r="AB29" s="1">
        <v>335988</v>
      </c>
      <c r="AC29" s="1"/>
    </row>
    <row r="30" spans="1:29">
      <c r="A30" s="1">
        <v>27</v>
      </c>
      <c r="B30" s="1" t="s">
        <v>18</v>
      </c>
      <c r="C30" s="3">
        <v>2</v>
      </c>
      <c r="D30" s="9">
        <f t="shared" si="0"/>
        <v>11664</v>
      </c>
      <c r="E30" s="3"/>
      <c r="F30" s="2">
        <f t="shared" si="1"/>
        <v>11664</v>
      </c>
      <c r="G30" s="7"/>
      <c r="H30" s="3"/>
      <c r="I30" s="3"/>
      <c r="J30" s="3">
        <v>1</v>
      </c>
      <c r="K30" s="3">
        <v>3888</v>
      </c>
      <c r="L30" s="3">
        <v>2</v>
      </c>
      <c r="M30" s="3">
        <v>7776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AA30" s="1" t="s">
        <v>51</v>
      </c>
      <c r="AB30" s="1">
        <v>79365</v>
      </c>
      <c r="AC30" s="26">
        <f>SUM(AB30*0.95)</f>
        <v>75396.75</v>
      </c>
    </row>
    <row r="31" spans="1:29">
      <c r="A31" s="1">
        <v>28</v>
      </c>
      <c r="B31" s="1" t="s">
        <v>19</v>
      </c>
      <c r="C31" s="3"/>
      <c r="D31" s="9">
        <f t="shared" si="0"/>
        <v>0</v>
      </c>
      <c r="E31" s="3"/>
      <c r="F31" s="2">
        <f t="shared" si="1"/>
        <v>0</v>
      </c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9">
      <c r="A32" s="1">
        <v>29</v>
      </c>
      <c r="B32" s="1" t="s">
        <v>20</v>
      </c>
      <c r="C32" s="3">
        <v>1</v>
      </c>
      <c r="D32" s="9">
        <f t="shared" si="0"/>
        <v>11880</v>
      </c>
      <c r="E32" s="3"/>
      <c r="F32" s="2">
        <f t="shared" si="1"/>
        <v>11880</v>
      </c>
      <c r="G32" s="7"/>
      <c r="H32" s="3"/>
      <c r="I32" s="3"/>
      <c r="J32" s="3">
        <v>1</v>
      </c>
      <c r="K32" s="3">
        <v>5400</v>
      </c>
      <c r="L32" s="3">
        <v>1</v>
      </c>
      <c r="M32" s="3">
        <v>4320</v>
      </c>
      <c r="N32" s="3"/>
      <c r="O32" s="3"/>
      <c r="P32" s="3">
        <v>1</v>
      </c>
      <c r="Q32" s="3">
        <v>2160</v>
      </c>
      <c r="R32" s="3"/>
      <c r="S32" s="3"/>
      <c r="T32" s="3"/>
      <c r="U32" s="3"/>
      <c r="V32" s="3"/>
      <c r="W32" s="3"/>
      <c r="X32" s="3"/>
      <c r="Y32" s="3"/>
    </row>
    <row r="33" spans="1:25">
      <c r="A33" s="1">
        <v>30</v>
      </c>
      <c r="B33" s="1" t="s">
        <v>21</v>
      </c>
      <c r="C33" s="3"/>
      <c r="D33" s="9">
        <f t="shared" si="0"/>
        <v>0</v>
      </c>
      <c r="E33" s="3"/>
      <c r="F33" s="2">
        <f t="shared" si="1"/>
        <v>0</v>
      </c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1">
        <v>31</v>
      </c>
      <c r="B34" s="1" t="s">
        <v>22</v>
      </c>
      <c r="C34" s="3">
        <v>2</v>
      </c>
      <c r="D34" s="9">
        <v>20520</v>
      </c>
      <c r="E34" s="3"/>
      <c r="F34" s="2">
        <f t="shared" si="1"/>
        <v>20520</v>
      </c>
      <c r="G34" s="7"/>
      <c r="H34" s="3">
        <v>1</v>
      </c>
      <c r="I34" s="3">
        <v>3240</v>
      </c>
      <c r="J34" s="3">
        <v>2</v>
      </c>
      <c r="K34" s="3">
        <v>8640</v>
      </c>
      <c r="L34" s="3">
        <v>2</v>
      </c>
      <c r="M34" s="3">
        <v>8640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19" t="s">
        <v>16</v>
      </c>
      <c r="B35" s="19"/>
      <c r="C35" s="19">
        <f>SUM(C4:C34)</f>
        <v>46</v>
      </c>
      <c r="D35" s="19">
        <f>SUM(D4:D34)</f>
        <v>319926</v>
      </c>
      <c r="E35" s="19">
        <f t="shared" ref="E35:Y35" si="4">SUM(E4:E34)</f>
        <v>3780</v>
      </c>
      <c r="F35" s="19">
        <f t="shared" si="4"/>
        <v>323706</v>
      </c>
      <c r="G35" s="8">
        <f t="shared" si="4"/>
        <v>0</v>
      </c>
      <c r="H35" s="19">
        <f t="shared" si="4"/>
        <v>7</v>
      </c>
      <c r="I35" s="19">
        <f>SUM(I4:I34)</f>
        <v>33750</v>
      </c>
      <c r="J35" s="19">
        <f t="shared" si="4"/>
        <v>22</v>
      </c>
      <c r="K35" s="19">
        <f>SUM(K4:K34)</f>
        <v>98172</v>
      </c>
      <c r="L35" s="19">
        <f t="shared" si="4"/>
        <v>35</v>
      </c>
      <c r="M35" s="19">
        <f t="shared" si="4"/>
        <v>126846</v>
      </c>
      <c r="N35" s="19">
        <f t="shared" si="4"/>
        <v>7</v>
      </c>
      <c r="O35" s="19">
        <f t="shared" si="4"/>
        <v>10044</v>
      </c>
      <c r="P35" s="19">
        <f t="shared" si="4"/>
        <v>4</v>
      </c>
      <c r="Q35" s="19">
        <f t="shared" si="4"/>
        <v>8640</v>
      </c>
      <c r="R35" s="19">
        <f t="shared" si="4"/>
        <v>4</v>
      </c>
      <c r="S35" s="19">
        <f t="shared" si="4"/>
        <v>11340</v>
      </c>
      <c r="T35" s="19">
        <f t="shared" si="4"/>
        <v>9</v>
      </c>
      <c r="U35" s="19">
        <f t="shared" si="4"/>
        <v>30054</v>
      </c>
      <c r="V35" s="19">
        <f t="shared" si="4"/>
        <v>1</v>
      </c>
      <c r="W35" s="19">
        <f t="shared" si="4"/>
        <v>0</v>
      </c>
      <c r="X35" s="19">
        <f t="shared" si="4"/>
        <v>1</v>
      </c>
      <c r="Y35" s="19">
        <f t="shared" si="4"/>
        <v>1080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70" zoomScaleNormal="70" workbookViewId="0">
      <selection activeCell="AB16" sqref="AB16"/>
    </sheetView>
  </sheetViews>
  <sheetFormatPr defaultRowHeight="13.5"/>
  <cols>
    <col min="1" max="3" width="4.125" customWidth="1"/>
    <col min="6" max="6" width="11.25" bestFit="1" customWidth="1"/>
    <col min="7" max="7" width="0.875" style="21" customWidth="1"/>
    <col min="8" max="8" width="5.5" customWidth="1"/>
    <col min="10" max="10" width="5.5" customWidth="1"/>
    <col min="12" max="12" width="5.375" customWidth="1"/>
    <col min="14" max="14" width="4.125" customWidth="1"/>
    <col min="16" max="16" width="5.625" customWidth="1"/>
    <col min="18" max="18" width="4.375" customWidth="1"/>
    <col min="20" max="20" width="5.25" customWidth="1"/>
    <col min="22" max="22" width="5.25" customWidth="1"/>
    <col min="23" max="23" width="9.125" customWidth="1"/>
    <col min="24" max="24" width="4.625" customWidth="1"/>
    <col min="25" max="25" width="8.25" customWidth="1"/>
    <col min="27" max="27" width="11.25" bestFit="1" customWidth="1"/>
    <col min="28" max="28" width="9.25" bestFit="1" customWidth="1"/>
  </cols>
  <sheetData>
    <row r="1" spans="1:29">
      <c r="B1" s="27">
        <v>9</v>
      </c>
      <c r="C1" s="27"/>
      <c r="D1" s="29" t="s">
        <v>24</v>
      </c>
      <c r="E1" s="4"/>
    </row>
    <row r="2" spans="1:29">
      <c r="B2" s="28"/>
      <c r="C2" s="28"/>
      <c r="D2" s="30"/>
      <c r="E2" s="5"/>
    </row>
    <row r="3" spans="1:29">
      <c r="A3" s="17" t="s">
        <v>0</v>
      </c>
      <c r="B3" s="17" t="s">
        <v>1</v>
      </c>
      <c r="C3" s="17" t="s">
        <v>2</v>
      </c>
      <c r="D3" s="17" t="s">
        <v>4</v>
      </c>
      <c r="E3" s="17" t="s">
        <v>5</v>
      </c>
      <c r="F3" s="17" t="s">
        <v>6</v>
      </c>
      <c r="G3" s="9"/>
      <c r="H3" s="17" t="s">
        <v>7</v>
      </c>
      <c r="I3" s="17" t="s">
        <v>3</v>
      </c>
      <c r="J3" s="17" t="s">
        <v>7</v>
      </c>
      <c r="K3" s="17" t="s">
        <v>8</v>
      </c>
      <c r="L3" s="17" t="s">
        <v>7</v>
      </c>
      <c r="M3" s="17" t="s">
        <v>9</v>
      </c>
      <c r="N3" s="17" t="s">
        <v>7</v>
      </c>
      <c r="O3" s="17" t="s">
        <v>10</v>
      </c>
      <c r="P3" s="17" t="s">
        <v>7</v>
      </c>
      <c r="Q3" s="17" t="s">
        <v>11</v>
      </c>
      <c r="R3" s="17" t="s">
        <v>7</v>
      </c>
      <c r="S3" s="17" t="s">
        <v>12</v>
      </c>
      <c r="T3" s="17" t="s">
        <v>7</v>
      </c>
      <c r="U3" s="17" t="s">
        <v>13</v>
      </c>
      <c r="V3" s="17" t="s">
        <v>7</v>
      </c>
      <c r="W3" s="17" t="s">
        <v>14</v>
      </c>
      <c r="X3" s="17" t="s">
        <v>7</v>
      </c>
      <c r="Y3" s="17" t="s">
        <v>15</v>
      </c>
      <c r="AA3" t="s">
        <v>32</v>
      </c>
    </row>
    <row r="4" spans="1:29">
      <c r="A4" s="1">
        <v>1</v>
      </c>
      <c r="B4" s="1" t="s">
        <v>27</v>
      </c>
      <c r="C4" s="3">
        <v>3</v>
      </c>
      <c r="D4" s="9">
        <f>SUM(I4,K4,M4,O4,Q4,S4,U4,W4,Y4)</f>
        <v>22572</v>
      </c>
      <c r="E4" s="3"/>
      <c r="F4" s="2">
        <f>SUM(D4+E4)</f>
        <v>22572</v>
      </c>
      <c r="G4" s="7"/>
      <c r="H4" s="3">
        <v>1</v>
      </c>
      <c r="I4" s="3">
        <v>2700</v>
      </c>
      <c r="J4" s="3">
        <v>2</v>
      </c>
      <c r="K4" s="3">
        <v>7776</v>
      </c>
      <c r="L4" s="3">
        <v>3</v>
      </c>
      <c r="M4" s="3">
        <v>12096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t="s">
        <v>33</v>
      </c>
      <c r="AB4">
        <v>4900</v>
      </c>
    </row>
    <row r="5" spans="1:29">
      <c r="A5" s="1">
        <v>2</v>
      </c>
      <c r="B5" s="1" t="s">
        <v>17</v>
      </c>
      <c r="C5" s="3"/>
      <c r="D5" s="9">
        <f t="shared" ref="D5:D34" si="0">SUM(I5,K5,M5,O5,Q5,S5,U5,W5,Y5)</f>
        <v>0</v>
      </c>
      <c r="E5" s="3"/>
      <c r="F5" s="2">
        <f t="shared" ref="F5:F34" si="1">SUM(D5+E5)</f>
        <v>0</v>
      </c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9">
      <c r="A6" s="1">
        <v>3</v>
      </c>
      <c r="B6" s="1" t="s">
        <v>18</v>
      </c>
      <c r="C6" s="3">
        <v>1</v>
      </c>
      <c r="D6" s="9">
        <f t="shared" si="0"/>
        <v>12960</v>
      </c>
      <c r="E6" s="3">
        <v>5400</v>
      </c>
      <c r="F6" s="2">
        <f t="shared" si="1"/>
        <v>18360</v>
      </c>
      <c r="G6" s="7"/>
      <c r="H6" s="3"/>
      <c r="I6" s="3"/>
      <c r="J6" s="3">
        <v>1</v>
      </c>
      <c r="K6" s="3">
        <v>4320</v>
      </c>
      <c r="L6" s="3">
        <v>1</v>
      </c>
      <c r="M6" s="3">
        <v>4320</v>
      </c>
      <c r="N6" s="3"/>
      <c r="O6" s="3"/>
      <c r="P6" s="3"/>
      <c r="Q6" s="3"/>
      <c r="R6" s="3">
        <v>1</v>
      </c>
      <c r="S6" s="3">
        <v>4320</v>
      </c>
      <c r="T6" s="3"/>
      <c r="U6" s="3"/>
      <c r="V6" s="3"/>
      <c r="W6" s="3"/>
      <c r="X6" s="3"/>
      <c r="Y6" s="3"/>
      <c r="AA6" t="s">
        <v>35</v>
      </c>
      <c r="AB6">
        <v>30000</v>
      </c>
    </row>
    <row r="7" spans="1:29">
      <c r="A7" s="1">
        <v>4</v>
      </c>
      <c r="B7" s="1" t="s">
        <v>19</v>
      </c>
      <c r="C7" s="3"/>
      <c r="D7" s="9">
        <f t="shared" si="0"/>
        <v>0</v>
      </c>
      <c r="E7" s="3"/>
      <c r="F7" s="2">
        <f t="shared" si="1"/>
        <v>0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>
        <f>SUM(AB4:AB6)</f>
        <v>34900</v>
      </c>
    </row>
    <row r="8" spans="1:29">
      <c r="A8" s="1">
        <v>5</v>
      </c>
      <c r="B8" s="1" t="s">
        <v>20</v>
      </c>
      <c r="C8" s="3"/>
      <c r="D8" s="9">
        <f t="shared" si="0"/>
        <v>0</v>
      </c>
      <c r="E8" s="3"/>
      <c r="F8" s="2">
        <f t="shared" si="1"/>
        <v>0</v>
      </c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9">
      <c r="A9" s="1">
        <v>6</v>
      </c>
      <c r="B9" s="1" t="s">
        <v>21</v>
      </c>
      <c r="C9" s="3"/>
      <c r="D9" s="9">
        <f t="shared" si="0"/>
        <v>0</v>
      </c>
      <c r="E9" s="3"/>
      <c r="F9" s="2">
        <f t="shared" si="1"/>
        <v>0</v>
      </c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t="s">
        <v>43</v>
      </c>
    </row>
    <row r="10" spans="1:29">
      <c r="A10" s="1">
        <v>7</v>
      </c>
      <c r="B10" s="1" t="s">
        <v>22</v>
      </c>
      <c r="C10" s="3">
        <v>1</v>
      </c>
      <c r="D10" s="9">
        <f t="shared" si="0"/>
        <v>2430</v>
      </c>
      <c r="E10" s="3"/>
      <c r="F10" s="2">
        <f t="shared" si="1"/>
        <v>2430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1</v>
      </c>
      <c r="U10" s="3">
        <v>2430</v>
      </c>
      <c r="V10" s="3"/>
      <c r="W10" s="3"/>
      <c r="X10" s="3"/>
      <c r="Y10" s="3"/>
      <c r="AA10" t="s">
        <v>44</v>
      </c>
    </row>
    <row r="11" spans="1:29">
      <c r="A11" s="1">
        <v>8</v>
      </c>
      <c r="B11" s="1" t="s">
        <v>23</v>
      </c>
      <c r="C11" s="3">
        <v>2</v>
      </c>
      <c r="D11" s="9">
        <f t="shared" si="0"/>
        <v>11124</v>
      </c>
      <c r="E11" s="3"/>
      <c r="F11" s="2">
        <f t="shared" si="1"/>
        <v>11124</v>
      </c>
      <c r="G11" s="7"/>
      <c r="H11" s="3"/>
      <c r="I11" s="3"/>
      <c r="J11" s="3">
        <v>1</v>
      </c>
      <c r="K11" s="3">
        <v>5832</v>
      </c>
      <c r="L11" s="3">
        <v>1</v>
      </c>
      <c r="M11" s="3">
        <v>4320</v>
      </c>
      <c r="N11" s="3">
        <v>1</v>
      </c>
      <c r="O11" s="3">
        <v>972</v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9">
      <c r="A12" s="1">
        <v>9</v>
      </c>
      <c r="B12" s="1" t="s">
        <v>17</v>
      </c>
      <c r="C12" s="3"/>
      <c r="D12" s="9">
        <f t="shared" si="0"/>
        <v>0</v>
      </c>
      <c r="E12" s="3"/>
      <c r="F12" s="2">
        <f t="shared" si="1"/>
        <v>0</v>
      </c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s="17" t="s">
        <v>45</v>
      </c>
      <c r="AB12" s="17" t="s">
        <v>46</v>
      </c>
      <c r="AC12" s="17" t="s">
        <v>47</v>
      </c>
    </row>
    <row r="13" spans="1:29">
      <c r="A13" s="1">
        <v>10</v>
      </c>
      <c r="B13" s="1" t="s">
        <v>18</v>
      </c>
      <c r="C13" s="3">
        <v>1</v>
      </c>
      <c r="D13" s="9">
        <f t="shared" si="0"/>
        <v>4860</v>
      </c>
      <c r="E13" s="3"/>
      <c r="F13" s="2">
        <f t="shared" si="1"/>
        <v>4860</v>
      </c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  <c r="U13" s="3">
        <v>4860</v>
      </c>
      <c r="V13" s="3"/>
      <c r="W13" s="3"/>
      <c r="X13" s="3"/>
      <c r="Y13" s="3"/>
      <c r="AA13" s="1" t="s">
        <v>29</v>
      </c>
      <c r="AB13" s="12">
        <v>54722</v>
      </c>
      <c r="AC13" s="25">
        <f t="shared" ref="AC13:AC18" si="2">SUM(AB13/$AB$22)</f>
        <v>0.16792792129280135</v>
      </c>
    </row>
    <row r="14" spans="1:29">
      <c r="A14" s="1">
        <v>11</v>
      </c>
      <c r="B14" s="1" t="s">
        <v>19</v>
      </c>
      <c r="C14" s="3"/>
      <c r="D14" s="9">
        <f t="shared" si="0"/>
        <v>10800</v>
      </c>
      <c r="E14" s="3"/>
      <c r="F14" s="2">
        <f t="shared" si="1"/>
        <v>10800</v>
      </c>
      <c r="G14" s="7"/>
      <c r="H14" s="3"/>
      <c r="I14" s="3"/>
      <c r="J14" s="3">
        <v>1</v>
      </c>
      <c r="K14" s="3">
        <v>4320</v>
      </c>
      <c r="L14" s="3">
        <v>1</v>
      </c>
      <c r="M14" s="3">
        <v>4320</v>
      </c>
      <c r="N14" s="3"/>
      <c r="O14" s="3"/>
      <c r="P14" s="3">
        <v>1</v>
      </c>
      <c r="Q14" s="3">
        <v>2160</v>
      </c>
      <c r="R14" s="3"/>
      <c r="S14" s="3"/>
      <c r="T14" s="3"/>
      <c r="U14" s="3"/>
      <c r="V14" s="3"/>
      <c r="W14" s="3"/>
      <c r="X14" s="3"/>
      <c r="Y14" s="3"/>
      <c r="AA14" s="1" t="s">
        <v>39</v>
      </c>
      <c r="AB14" s="12">
        <v>2570</v>
      </c>
      <c r="AC14" s="25">
        <f t="shared" si="2"/>
        <v>7.8866773459029173E-3</v>
      </c>
    </row>
    <row r="15" spans="1:29">
      <c r="A15" s="1">
        <v>12</v>
      </c>
      <c r="B15" s="1" t="s">
        <v>20</v>
      </c>
      <c r="C15" s="3">
        <v>4</v>
      </c>
      <c r="D15" s="9">
        <f t="shared" si="0"/>
        <v>18360</v>
      </c>
      <c r="E15" s="3"/>
      <c r="F15" s="2">
        <f t="shared" si="1"/>
        <v>18360</v>
      </c>
      <c r="G15" s="7"/>
      <c r="H15" s="3"/>
      <c r="I15" s="3"/>
      <c r="J15" s="3">
        <v>1</v>
      </c>
      <c r="K15" s="3">
        <v>5400</v>
      </c>
      <c r="L15" s="3">
        <v>4</v>
      </c>
      <c r="M15" s="3">
        <v>12420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v>1</v>
      </c>
      <c r="Y15" s="3">
        <v>540</v>
      </c>
      <c r="AA15" s="1" t="s">
        <v>40</v>
      </c>
      <c r="AB15" s="12">
        <v>4266</v>
      </c>
      <c r="AC15" s="25">
        <f t="shared" si="2"/>
        <v>1.3091270644989045E-2</v>
      </c>
    </row>
    <row r="16" spans="1:29">
      <c r="A16" s="1">
        <v>13</v>
      </c>
      <c r="B16" s="1" t="s">
        <v>21</v>
      </c>
      <c r="C16" s="3"/>
      <c r="D16" s="9">
        <f t="shared" si="0"/>
        <v>0</v>
      </c>
      <c r="E16" s="3"/>
      <c r="F16" s="2">
        <f t="shared" si="1"/>
        <v>0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A16" s="1" t="s">
        <v>42</v>
      </c>
      <c r="AB16" s="12"/>
      <c r="AC16" s="25">
        <f t="shared" si="2"/>
        <v>0</v>
      </c>
    </row>
    <row r="17" spans="1:29">
      <c r="A17" s="1">
        <v>14</v>
      </c>
      <c r="B17" s="1" t="s">
        <v>22</v>
      </c>
      <c r="C17" s="3">
        <v>3</v>
      </c>
      <c r="D17" s="9">
        <f t="shared" si="0"/>
        <v>17040</v>
      </c>
      <c r="E17" s="3"/>
      <c r="F17" s="2">
        <f t="shared" si="1"/>
        <v>17040</v>
      </c>
      <c r="G17" s="7"/>
      <c r="H17" s="3"/>
      <c r="I17" s="3"/>
      <c r="J17" s="3">
        <v>2</v>
      </c>
      <c r="K17" s="3">
        <v>8640</v>
      </c>
      <c r="L17" s="3">
        <v>1</v>
      </c>
      <c r="M17" s="3">
        <v>4320</v>
      </c>
      <c r="N17" s="3">
        <v>1</v>
      </c>
      <c r="O17" s="3">
        <v>1080</v>
      </c>
      <c r="P17" s="3"/>
      <c r="Q17" s="3"/>
      <c r="R17" s="3"/>
      <c r="S17" s="3"/>
      <c r="T17" s="3">
        <v>1</v>
      </c>
      <c r="U17" s="3">
        <v>3000</v>
      </c>
      <c r="V17" s="3"/>
      <c r="W17" s="3"/>
      <c r="X17" s="3"/>
      <c r="Y17" s="3"/>
      <c r="AA17" s="1" t="s">
        <v>52</v>
      </c>
      <c r="AB17" s="12"/>
      <c r="AC17" s="25">
        <f t="shared" si="2"/>
        <v>0</v>
      </c>
    </row>
    <row r="18" spans="1:29">
      <c r="A18" s="1">
        <v>15</v>
      </c>
      <c r="B18" s="1" t="s">
        <v>23</v>
      </c>
      <c r="C18" s="3">
        <v>3</v>
      </c>
      <c r="D18" s="9">
        <f t="shared" si="0"/>
        <v>30240</v>
      </c>
      <c r="E18" s="3"/>
      <c r="F18" s="2">
        <f t="shared" si="1"/>
        <v>30240</v>
      </c>
      <c r="G18" s="7"/>
      <c r="H18" s="3">
        <v>1</v>
      </c>
      <c r="I18" s="3">
        <v>4320</v>
      </c>
      <c r="J18" s="3">
        <v>3</v>
      </c>
      <c r="K18" s="3">
        <v>12960</v>
      </c>
      <c r="L18" s="3">
        <v>2</v>
      </c>
      <c r="M18" s="3">
        <v>8640</v>
      </c>
      <c r="N18" s="3">
        <v>1</v>
      </c>
      <c r="O18" s="3">
        <v>1080</v>
      </c>
      <c r="P18" s="3">
        <v>1</v>
      </c>
      <c r="Q18" s="3">
        <v>2160</v>
      </c>
      <c r="R18" s="3"/>
      <c r="S18" s="3"/>
      <c r="T18" s="3"/>
      <c r="U18" s="3"/>
      <c r="V18" s="3"/>
      <c r="W18" s="3"/>
      <c r="X18" s="3">
        <v>1</v>
      </c>
      <c r="Y18" s="3">
        <v>1080</v>
      </c>
      <c r="AA18" s="9" t="s">
        <v>41</v>
      </c>
      <c r="AB18" s="12"/>
      <c r="AC18" s="25">
        <f t="shared" si="2"/>
        <v>0</v>
      </c>
    </row>
    <row r="19" spans="1:29">
      <c r="A19" s="1">
        <v>16</v>
      </c>
      <c r="B19" s="1" t="s">
        <v>17</v>
      </c>
      <c r="C19" s="3"/>
      <c r="D19" s="9">
        <f t="shared" si="0"/>
        <v>0</v>
      </c>
      <c r="E19" s="3"/>
      <c r="F19" s="2">
        <f t="shared" si="1"/>
        <v>0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A19" s="1" t="s">
        <v>30</v>
      </c>
      <c r="AB19" s="10">
        <v>34900</v>
      </c>
      <c r="AC19" s="25">
        <f>SUM(AB19/$AB$22)</f>
        <v>0.10709923710973222</v>
      </c>
    </row>
    <row r="20" spans="1:29">
      <c r="A20" s="1">
        <v>17</v>
      </c>
      <c r="B20" s="1" t="s">
        <v>18</v>
      </c>
      <c r="C20" s="3">
        <v>2</v>
      </c>
      <c r="D20" s="9">
        <f t="shared" si="0"/>
        <v>14580</v>
      </c>
      <c r="E20" s="3">
        <v>2376</v>
      </c>
      <c r="F20" s="2">
        <f t="shared" si="1"/>
        <v>16956</v>
      </c>
      <c r="G20" s="7"/>
      <c r="H20" s="3"/>
      <c r="I20" s="3"/>
      <c r="J20" s="3">
        <v>1</v>
      </c>
      <c r="K20" s="3">
        <v>4320</v>
      </c>
      <c r="L20" s="3">
        <v>2</v>
      </c>
      <c r="M20" s="3">
        <v>6480</v>
      </c>
      <c r="N20" s="3"/>
      <c r="O20" s="3"/>
      <c r="P20" s="3"/>
      <c r="Q20" s="3"/>
      <c r="R20" s="3">
        <v>1</v>
      </c>
      <c r="S20" s="3">
        <v>3780</v>
      </c>
      <c r="T20" s="3"/>
      <c r="U20" s="3"/>
      <c r="V20" s="3"/>
      <c r="W20" s="3"/>
      <c r="X20" s="3"/>
      <c r="Y20" s="3"/>
      <c r="AA20" s="1" t="s">
        <v>16</v>
      </c>
      <c r="AB20" s="10">
        <f>SUM(AB13:AB19)</f>
        <v>96458</v>
      </c>
      <c r="AC20" s="25">
        <f>SUM(AB20/$AB$22)</f>
        <v>0.29600510639342553</v>
      </c>
    </row>
    <row r="21" spans="1:29">
      <c r="A21" s="1">
        <v>18</v>
      </c>
      <c r="B21" s="1" t="s">
        <v>19</v>
      </c>
      <c r="C21" s="3">
        <v>2</v>
      </c>
      <c r="D21" s="9">
        <f t="shared" si="0"/>
        <v>12960</v>
      </c>
      <c r="E21" s="3"/>
      <c r="F21" s="2">
        <f t="shared" si="1"/>
        <v>12960</v>
      </c>
      <c r="G21" s="7"/>
      <c r="H21" s="3"/>
      <c r="I21" s="3"/>
      <c r="J21" s="3">
        <v>1</v>
      </c>
      <c r="K21" s="3">
        <v>4320</v>
      </c>
      <c r="L21" s="3">
        <v>2</v>
      </c>
      <c r="M21" s="3">
        <v>8640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B21" s="11"/>
      <c r="AC21" s="24"/>
    </row>
    <row r="22" spans="1:29">
      <c r="A22" s="1">
        <v>19</v>
      </c>
      <c r="B22" s="1" t="s">
        <v>20</v>
      </c>
      <c r="C22" s="3">
        <v>3</v>
      </c>
      <c r="D22" s="9">
        <f t="shared" si="0"/>
        <v>26568</v>
      </c>
      <c r="E22" s="3"/>
      <c r="F22" s="2">
        <f t="shared" si="1"/>
        <v>26568</v>
      </c>
      <c r="G22" s="7"/>
      <c r="H22" s="3">
        <v>1</v>
      </c>
      <c r="I22" s="3">
        <v>4320</v>
      </c>
      <c r="J22" s="3">
        <v>1</v>
      </c>
      <c r="K22" s="3">
        <v>4320</v>
      </c>
      <c r="L22" s="3">
        <v>3</v>
      </c>
      <c r="M22" s="3">
        <v>12528</v>
      </c>
      <c r="N22" s="3"/>
      <c r="O22" s="3"/>
      <c r="P22" s="3">
        <v>1</v>
      </c>
      <c r="Q22" s="3">
        <v>2160</v>
      </c>
      <c r="R22" s="3">
        <v>1</v>
      </c>
      <c r="S22" s="3">
        <v>3240</v>
      </c>
      <c r="T22" s="3"/>
      <c r="U22" s="3"/>
      <c r="V22" s="3"/>
      <c r="W22" s="3"/>
      <c r="X22" s="3"/>
      <c r="Y22" s="3"/>
      <c r="AA22" s="1" t="s">
        <v>36</v>
      </c>
      <c r="AB22" s="10">
        <f>F35</f>
        <v>325866</v>
      </c>
      <c r="AC22" s="25">
        <f t="shared" ref="AC22:AC23" si="3">SUM(AB22/$AB$22)</f>
        <v>1</v>
      </c>
    </row>
    <row r="23" spans="1:29">
      <c r="A23" s="1">
        <v>20</v>
      </c>
      <c r="B23" s="1" t="s">
        <v>21</v>
      </c>
      <c r="C23" s="3">
        <v>2</v>
      </c>
      <c r="D23" s="9">
        <f t="shared" si="0"/>
        <v>29160</v>
      </c>
      <c r="E23" s="3"/>
      <c r="F23" s="2">
        <f t="shared" si="1"/>
        <v>29160</v>
      </c>
      <c r="G23" s="7"/>
      <c r="H23" s="3">
        <v>1</v>
      </c>
      <c r="I23" s="3">
        <v>4860</v>
      </c>
      <c r="J23" s="3">
        <v>1</v>
      </c>
      <c r="K23" s="3">
        <v>5940</v>
      </c>
      <c r="L23" s="3">
        <v>2</v>
      </c>
      <c r="M23" s="3">
        <v>8640</v>
      </c>
      <c r="N23" s="3"/>
      <c r="O23" s="3"/>
      <c r="P23" s="3">
        <v>1</v>
      </c>
      <c r="Q23" s="3">
        <v>2160</v>
      </c>
      <c r="R23" s="3">
        <v>1</v>
      </c>
      <c r="S23" s="3">
        <v>2160</v>
      </c>
      <c r="T23" s="3">
        <v>1</v>
      </c>
      <c r="U23" s="3">
        <v>5400</v>
      </c>
      <c r="V23" s="3"/>
      <c r="W23" s="3"/>
      <c r="X23" s="3"/>
      <c r="Y23" s="3"/>
      <c r="AA23" s="1" t="s">
        <v>31</v>
      </c>
      <c r="AB23" s="20">
        <f>SUM(AB22-AB20)</f>
        <v>229408</v>
      </c>
      <c r="AC23" s="25">
        <f t="shared" si="3"/>
        <v>0.70399489360657452</v>
      </c>
    </row>
    <row r="24" spans="1:29">
      <c r="A24" s="1">
        <v>21</v>
      </c>
      <c r="B24" s="1" t="s">
        <v>22</v>
      </c>
      <c r="C24" s="3">
        <v>2</v>
      </c>
      <c r="D24" s="9">
        <f t="shared" si="0"/>
        <v>10098</v>
      </c>
      <c r="E24" s="3"/>
      <c r="F24" s="2">
        <f t="shared" si="1"/>
        <v>10098</v>
      </c>
      <c r="G24" s="7"/>
      <c r="H24" s="3"/>
      <c r="I24" s="3"/>
      <c r="J24" s="3">
        <v>1</v>
      </c>
      <c r="K24" s="3">
        <v>4320</v>
      </c>
      <c r="L24" s="3">
        <v>2</v>
      </c>
      <c r="M24" s="3">
        <v>5778</v>
      </c>
      <c r="N24" s="3"/>
      <c r="O24" s="3"/>
      <c r="P24" s="3"/>
      <c r="Q24" s="3"/>
      <c r="R24" s="3"/>
      <c r="S24" s="3"/>
      <c r="T24" s="3">
        <v>0</v>
      </c>
      <c r="U24" s="3"/>
      <c r="V24" s="3"/>
      <c r="W24" s="3"/>
      <c r="X24" s="3"/>
      <c r="Y24" s="3"/>
    </row>
    <row r="25" spans="1:29">
      <c r="A25" s="1">
        <v>22</v>
      </c>
      <c r="B25" s="1" t="s">
        <v>23</v>
      </c>
      <c r="C25" s="3">
        <v>2</v>
      </c>
      <c r="D25" s="9">
        <f t="shared" si="0"/>
        <v>16956</v>
      </c>
      <c r="E25" s="3"/>
      <c r="F25" s="2">
        <f t="shared" si="1"/>
        <v>16956</v>
      </c>
      <c r="G25" s="7"/>
      <c r="H25" s="3"/>
      <c r="I25" s="3"/>
      <c r="J25" s="3">
        <v>2</v>
      </c>
      <c r="K25" s="3">
        <v>8208</v>
      </c>
      <c r="L25" s="3">
        <v>2</v>
      </c>
      <c r="M25" s="3">
        <v>4968</v>
      </c>
      <c r="N25" s="3">
        <v>1</v>
      </c>
      <c r="O25" s="3">
        <v>1080</v>
      </c>
      <c r="P25" s="3"/>
      <c r="Q25" s="3"/>
      <c r="R25" s="3"/>
      <c r="S25" s="3"/>
      <c r="T25" s="3">
        <v>1</v>
      </c>
      <c r="U25" s="3">
        <v>2700</v>
      </c>
      <c r="V25" s="3"/>
      <c r="W25" s="3"/>
      <c r="X25" s="3"/>
      <c r="Y25" s="3"/>
      <c r="AA25" s="1" t="s">
        <v>37</v>
      </c>
      <c r="AB25" s="23">
        <f>SUM(AB22+'8'!AB25)</f>
        <v>3233630</v>
      </c>
    </row>
    <row r="26" spans="1:29">
      <c r="A26" s="1">
        <v>23</v>
      </c>
      <c r="B26" s="1" t="s">
        <v>17</v>
      </c>
      <c r="C26" s="3">
        <v>4</v>
      </c>
      <c r="D26" s="9">
        <f t="shared" si="0"/>
        <v>16740</v>
      </c>
      <c r="E26" s="3">
        <v>1620</v>
      </c>
      <c r="F26" s="2">
        <f t="shared" si="1"/>
        <v>18360</v>
      </c>
      <c r="G26" s="7"/>
      <c r="H26" s="3"/>
      <c r="I26" s="3"/>
      <c r="J26" s="3">
        <v>1</v>
      </c>
      <c r="K26" s="3">
        <v>4320</v>
      </c>
      <c r="L26" s="3">
        <v>4</v>
      </c>
      <c r="M26" s="3">
        <v>12420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A26" s="1" t="s">
        <v>38</v>
      </c>
      <c r="AB26" s="23">
        <f>SUM(AB23+'8'!AB26)</f>
        <v>2139159</v>
      </c>
    </row>
    <row r="27" spans="1:29">
      <c r="A27" s="1">
        <v>24</v>
      </c>
      <c r="B27" s="1" t="s">
        <v>18</v>
      </c>
      <c r="C27" s="3">
        <v>6</v>
      </c>
      <c r="D27" s="9">
        <f t="shared" si="0"/>
        <v>24624</v>
      </c>
      <c r="E27" s="3">
        <v>3780</v>
      </c>
      <c r="F27" s="2">
        <f t="shared" si="1"/>
        <v>28404</v>
      </c>
      <c r="G27" s="7"/>
      <c r="H27" s="3"/>
      <c r="I27" s="3"/>
      <c r="J27" s="3">
        <v>1</v>
      </c>
      <c r="K27" s="3">
        <v>5400</v>
      </c>
      <c r="L27" s="3">
        <v>5</v>
      </c>
      <c r="M27" s="3">
        <v>17280</v>
      </c>
      <c r="N27" s="3"/>
      <c r="O27" s="3"/>
      <c r="P27" s="3"/>
      <c r="Q27" s="3"/>
      <c r="R27" s="3"/>
      <c r="S27" s="3"/>
      <c r="T27" s="3">
        <v>1</v>
      </c>
      <c r="U27" s="3">
        <v>1944</v>
      </c>
      <c r="V27" s="3"/>
      <c r="W27" s="3"/>
      <c r="X27" s="3"/>
      <c r="Y27" s="3"/>
    </row>
    <row r="28" spans="1:29">
      <c r="A28" s="1">
        <v>25</v>
      </c>
      <c r="B28" s="1" t="s">
        <v>19</v>
      </c>
      <c r="C28" s="3">
        <v>3</v>
      </c>
      <c r="D28" s="9">
        <f t="shared" si="0"/>
        <v>18738</v>
      </c>
      <c r="E28" s="3"/>
      <c r="F28" s="2">
        <f t="shared" si="1"/>
        <v>18738</v>
      </c>
      <c r="G28" s="7"/>
      <c r="H28" s="3">
        <v>1</v>
      </c>
      <c r="I28" s="3">
        <v>7290</v>
      </c>
      <c r="J28" s="3"/>
      <c r="K28" s="3"/>
      <c r="L28" s="3">
        <v>1</v>
      </c>
      <c r="M28" s="3">
        <v>3888</v>
      </c>
      <c r="N28" s="3"/>
      <c r="O28" s="3"/>
      <c r="P28" s="3"/>
      <c r="Q28" s="3"/>
      <c r="R28" s="3"/>
      <c r="S28" s="3"/>
      <c r="T28" s="3">
        <v>1</v>
      </c>
      <c r="U28" s="3">
        <v>7560</v>
      </c>
      <c r="V28" s="3"/>
      <c r="W28" s="3"/>
      <c r="X28" s="3"/>
      <c r="Y28" s="3"/>
    </row>
    <row r="29" spans="1:29">
      <c r="A29" s="1">
        <v>26</v>
      </c>
      <c r="B29" s="1" t="s">
        <v>20</v>
      </c>
      <c r="C29" s="3"/>
      <c r="D29" s="9">
        <f t="shared" si="0"/>
        <v>0</v>
      </c>
      <c r="E29" s="3"/>
      <c r="F29" s="2">
        <f t="shared" si="1"/>
        <v>0</v>
      </c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9">
      <c r="A30" s="1">
        <v>27</v>
      </c>
      <c r="B30" s="1" t="s">
        <v>21</v>
      </c>
      <c r="C30" s="3">
        <v>3</v>
      </c>
      <c r="D30" s="9">
        <f t="shared" si="0"/>
        <v>11880</v>
      </c>
      <c r="E30" s="3"/>
      <c r="F30" s="2">
        <f t="shared" si="1"/>
        <v>11880</v>
      </c>
      <c r="G30" s="7"/>
      <c r="H30" s="3"/>
      <c r="I30" s="3"/>
      <c r="J30" s="3">
        <v>1</v>
      </c>
      <c r="K30" s="3">
        <v>4320</v>
      </c>
      <c r="L30" s="3">
        <v>3</v>
      </c>
      <c r="M30" s="3">
        <v>7560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9">
      <c r="A31" s="1">
        <v>28</v>
      </c>
      <c r="B31" s="1" t="s">
        <v>22</v>
      </c>
      <c r="C31" s="3"/>
      <c r="D31" s="9">
        <f t="shared" si="0"/>
        <v>0</v>
      </c>
      <c r="E31" s="3"/>
      <c r="F31" s="2">
        <f t="shared" si="1"/>
        <v>0</v>
      </c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9">
      <c r="A32" s="1">
        <v>29</v>
      </c>
      <c r="B32" s="1" t="s">
        <v>23</v>
      </c>
      <c r="C32" s="3"/>
      <c r="D32" s="9">
        <f t="shared" si="0"/>
        <v>0</v>
      </c>
      <c r="E32" s="3"/>
      <c r="F32" s="2">
        <f t="shared" si="1"/>
        <v>0</v>
      </c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1">
        <v>30</v>
      </c>
      <c r="B33" s="1" t="s">
        <v>17</v>
      </c>
      <c r="C33" s="3"/>
      <c r="D33" s="9">
        <f t="shared" si="0"/>
        <v>0</v>
      </c>
      <c r="E33" s="3"/>
      <c r="F33" s="2">
        <f t="shared" si="1"/>
        <v>0</v>
      </c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1"/>
      <c r="B34" s="1"/>
      <c r="C34" s="3"/>
      <c r="D34" s="9">
        <f t="shared" si="0"/>
        <v>0</v>
      </c>
      <c r="E34" s="3"/>
      <c r="F34" s="2">
        <f t="shared" si="1"/>
        <v>0</v>
      </c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19" t="s">
        <v>16</v>
      </c>
      <c r="B35" s="19"/>
      <c r="C35" s="19">
        <f>SUM(C4:C34)</f>
        <v>47</v>
      </c>
      <c r="D35" s="19">
        <f>SUM(D4:D34)</f>
        <v>312690</v>
      </c>
      <c r="E35" s="19">
        <f t="shared" ref="E35:Y35" si="4">SUM(E4:E34)</f>
        <v>13176</v>
      </c>
      <c r="F35" s="19">
        <f t="shared" si="4"/>
        <v>325866</v>
      </c>
      <c r="G35" s="8">
        <f t="shared" si="4"/>
        <v>0</v>
      </c>
      <c r="H35" s="19">
        <f t="shared" si="4"/>
        <v>5</v>
      </c>
      <c r="I35" s="19">
        <f t="shared" si="4"/>
        <v>23490</v>
      </c>
      <c r="J35" s="19">
        <f t="shared" si="4"/>
        <v>21</v>
      </c>
      <c r="K35" s="19">
        <f t="shared" si="4"/>
        <v>94716</v>
      </c>
      <c r="L35" s="19">
        <f t="shared" si="4"/>
        <v>39</v>
      </c>
      <c r="M35" s="19">
        <f t="shared" si="4"/>
        <v>138618</v>
      </c>
      <c r="N35" s="19">
        <f t="shared" si="4"/>
        <v>4</v>
      </c>
      <c r="O35" s="19">
        <f t="shared" si="4"/>
        <v>4212</v>
      </c>
      <c r="P35" s="19">
        <f t="shared" si="4"/>
        <v>4</v>
      </c>
      <c r="Q35" s="19">
        <f t="shared" si="4"/>
        <v>8640</v>
      </c>
      <c r="R35" s="19">
        <f t="shared" si="4"/>
        <v>4</v>
      </c>
      <c r="S35" s="19">
        <f t="shared" si="4"/>
        <v>13500</v>
      </c>
      <c r="T35" s="19">
        <f t="shared" si="4"/>
        <v>7</v>
      </c>
      <c r="U35" s="19">
        <f t="shared" si="4"/>
        <v>27894</v>
      </c>
      <c r="V35" s="19">
        <f t="shared" si="4"/>
        <v>0</v>
      </c>
      <c r="W35" s="19">
        <f t="shared" si="4"/>
        <v>0</v>
      </c>
      <c r="X35" s="19">
        <f t="shared" si="4"/>
        <v>2</v>
      </c>
      <c r="Y35" s="19">
        <f t="shared" si="4"/>
        <v>1620</v>
      </c>
    </row>
  </sheetData>
  <mergeCells count="2">
    <mergeCell ref="B1:C2"/>
    <mergeCell ref="D1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Sheet7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 弥生</dc:creator>
  <cp:lastModifiedBy>川村 弥生</cp:lastModifiedBy>
  <dcterms:created xsi:type="dcterms:W3CDTF">2015-02-18T13:54:32Z</dcterms:created>
  <dcterms:modified xsi:type="dcterms:W3CDTF">2019-01-18T07:16:25Z</dcterms:modified>
</cp:coreProperties>
</file>